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610" windowHeight="6150" activeTab="0"/>
  </bookViews>
  <sheets>
    <sheet name="PC-Version" sheetId="1" r:id="rId1"/>
  </sheets>
  <definedNames>
    <definedName name="_xlnm.Print_Area" localSheetId="0">'PC-Version'!$A$1:$BD$169</definedName>
  </definedNames>
  <calcPr fullCalcOnLoad="1"/>
</workbook>
</file>

<file path=xl/sharedStrings.xml><?xml version="1.0" encoding="utf-8"?>
<sst xmlns="http://schemas.openxmlformats.org/spreadsheetml/2006/main" count="384" uniqueCount="114">
  <si>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</si>
  <si>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</si>
  <si>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</si>
  <si>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</si>
  <si>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</si>
  <si>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</si>
  <si>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</si>
  <si>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</si>
  <si>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</si>
  <si>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</si>
  <si>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</si>
  <si>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</si>
  <si>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</si>
  <si>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</si>
  <si>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</si>
  <si>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</si>
  <si>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</si>
  <si>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</si>
  <si>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</si>
  <si>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</si>
  <si>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</si>
  <si>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</si>
  <si>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</si>
  <si>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</si>
  <si>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</si>
  <si>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</si>
  <si>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Punkte</t>
  </si>
  <si>
    <t>x</t>
  </si>
  <si>
    <t>Gruppe C</t>
  </si>
  <si>
    <t>C</t>
  </si>
  <si>
    <t>IV. Zwischenrunde</t>
  </si>
  <si>
    <t>Gruppe E</t>
  </si>
  <si>
    <t>Gruppe F</t>
  </si>
  <si>
    <t>1. Grp A</t>
  </si>
  <si>
    <t>2. Grp B</t>
  </si>
  <si>
    <t>1. Grp C</t>
  </si>
  <si>
    <t>2. Grp A</t>
  </si>
  <si>
    <t>1. Grp B</t>
  </si>
  <si>
    <t>2. Grp C</t>
  </si>
  <si>
    <t>E</t>
  </si>
  <si>
    <t>F</t>
  </si>
  <si>
    <t>2. Gruppe E</t>
  </si>
  <si>
    <t>2. Gruppe F</t>
  </si>
  <si>
    <t>1. Gruppe E</t>
  </si>
  <si>
    <t>1. Gruppe F</t>
  </si>
  <si>
    <t>Spiel um Platz 3 und 4</t>
  </si>
  <si>
    <t>Endspiel</t>
  </si>
  <si>
    <t>Grp. 3.</t>
  </si>
  <si>
    <t>Platzierungen</t>
  </si>
  <si>
    <t>Turnierbestimmungen</t>
  </si>
  <si>
    <t xml:space="preserve">Das Turnier wird nach den Durchführungsbestimmungen des </t>
  </si>
  <si>
    <t xml:space="preserve">    </t>
  </si>
  <si>
    <t>Württembergischen Fußballverbandes in der Halle durchgeführt.</t>
  </si>
  <si>
    <t xml:space="preserve">Die erstgenannte Mannschaft spielt von der Turnierleitung aus </t>
  </si>
  <si>
    <t xml:space="preserve">  </t>
  </si>
  <si>
    <t>Farbgleichheit das Trikot wechseln.</t>
  </si>
  <si>
    <t>Es wird mit einseitiger Bande gespielt.</t>
  </si>
  <si>
    <t>Es wird auf Großtore (5x2m) gespielt.</t>
  </si>
  <si>
    <t xml:space="preserve">Es können bis zu 10 Spieler gemeldet werden. </t>
  </si>
  <si>
    <t>Eine Mannschaft besteht aus 4 Feldspielern und Torwart.</t>
  </si>
  <si>
    <t>6.</t>
  </si>
  <si>
    <t>Neunmeterschießen entschieden.</t>
  </si>
  <si>
    <t xml:space="preserve">Das Endspiel wird bei Unentschieden um 4 Minuten verlängert und </t>
  </si>
  <si>
    <t>anschl. ggf. durch  Neunmeterschießen entschieden.</t>
  </si>
  <si>
    <t xml:space="preserve">und jünger eingesetzt werden. </t>
  </si>
  <si>
    <t>Die Teilnahmegebühr beträgt 25 € .</t>
  </si>
  <si>
    <t>11.</t>
  </si>
  <si>
    <t xml:space="preserve">Die Turnierleitung befindet sich auf der Spielebene in der Mitte der </t>
  </si>
  <si>
    <t>Halle. Bitte hier das Startgeld bezahlen und die Spielerkarten abholen.</t>
  </si>
  <si>
    <t>Anfahrtskizze</t>
  </si>
  <si>
    <t>Anfahrt Ergenzingen</t>
  </si>
  <si>
    <t>Ortsplan Ergenzingen</t>
  </si>
  <si>
    <t>III. Abschlusstabellen Vorrunde</t>
  </si>
  <si>
    <t>V. Spielplan Zwischenrunde</t>
  </si>
  <si>
    <t>VI. Abschlusstabellen Zwischenrunde</t>
  </si>
  <si>
    <t>VII. Endrunde</t>
  </si>
  <si>
    <t xml:space="preserve">gesehen von links nach rechts, hat Anspiel und muss bei </t>
  </si>
  <si>
    <t xml:space="preserve">Wir bitten Sie, die Wertsachen nicht unbeaufsichtigt zu lassen, da wir </t>
  </si>
  <si>
    <t xml:space="preserve">für das Abhandenkommen keine Haftung übernehmen. </t>
  </si>
  <si>
    <t>Sonntag</t>
  </si>
  <si>
    <t>TuS Ergenzingen 1921 e.V.</t>
  </si>
  <si>
    <t>in der</t>
  </si>
  <si>
    <t>Breitwiesen-Halle</t>
  </si>
  <si>
    <t>in</t>
  </si>
  <si>
    <t>Ergenzingen</t>
  </si>
  <si>
    <t>5.</t>
  </si>
  <si>
    <t>7.</t>
  </si>
  <si>
    <t>8.</t>
  </si>
  <si>
    <t>9.</t>
  </si>
  <si>
    <t>10.</t>
  </si>
  <si>
    <t>12.</t>
  </si>
  <si>
    <t xml:space="preserve">Breitwiesen-Halle Ergenzingen,  </t>
  </si>
  <si>
    <t>Lilienweg, 72108 Rottenburg-Ergenzingen</t>
  </si>
  <si>
    <t>am</t>
  </si>
  <si>
    <t>- Junioren - Mannschaften</t>
  </si>
  <si>
    <r>
      <t>Fußball Hallenturnier für</t>
    </r>
  </si>
  <si>
    <t xml:space="preserve">Das Spiel um Platz 3 und 4 wird bei Unentschieden durch </t>
  </si>
  <si>
    <t>Spielzeit :</t>
  </si>
  <si>
    <t>Minuten</t>
  </si>
  <si>
    <t>Es besteht Passzwang. Es dürfen nur Spieler des Jahrganges</t>
  </si>
  <si>
    <t>F1</t>
  </si>
  <si>
    <t>TuS Ergenzingen 1</t>
  </si>
  <si>
    <t>TuS Ergenzingen 2</t>
  </si>
  <si>
    <t>TSG Young Boys Reutlingen 1</t>
  </si>
  <si>
    <t>FC Grosselfingen</t>
  </si>
  <si>
    <t>TSG Balingen</t>
  </si>
  <si>
    <t>SG Ahldorf-Mühlen</t>
  </si>
  <si>
    <t>FV 08 Rottweil</t>
  </si>
  <si>
    <t>FC Rottenburg</t>
  </si>
  <si>
    <t>SV Deckenpfronn</t>
  </si>
  <si>
    <t>2008</t>
  </si>
  <si>
    <t>TSV Kuppingen</t>
  </si>
  <si>
    <t>SV Althengstett</t>
  </si>
  <si>
    <t xml:space="preserve">SV Böblingen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</si>
</sst>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sz val="14"/>
      <color indexed="10"/>
      <name val="Arial"/>
      <family val="2"/>
    </font>
    <font>
      <sz val="26"/>
      <color indexed="1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sz val="14"/>
      <color rgb="FFFF0000"/>
      <name val="Arial"/>
      <family val="2"/>
    </font>
    <font>
      <sz val="26"/>
      <color rgb="FF000099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176" fontId="66" fillId="0" borderId="0" xfId="0" applyNumberFormat="1" applyFont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76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readingOrder="2"/>
    </xf>
    <xf numFmtId="0" fontId="66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7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horizontal="centerContinuous" vertical="center"/>
      <protection hidden="1"/>
    </xf>
    <xf numFmtId="0" fontId="10" fillId="0" borderId="0" xfId="0" applyFont="1" applyFill="1" applyBorder="1" applyAlignment="1" applyProtection="1">
      <alignment horizontal="centerContinuous" vertical="center"/>
      <protection hidden="1"/>
    </xf>
    <xf numFmtId="176" fontId="68" fillId="0" borderId="0" xfId="0" applyNumberFormat="1" applyFont="1" applyFill="1" applyBorder="1" applyAlignment="1">
      <alignment horizontal="center" vertical="center" readingOrder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 quotePrefix="1">
      <alignment vertical="center"/>
    </xf>
    <xf numFmtId="0" fontId="21" fillId="0" borderId="0" xfId="0" applyFont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5" fontId="21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72" fillId="0" borderId="0" xfId="0" applyNumberFormat="1" applyFont="1" applyAlignment="1" quotePrefix="1">
      <alignment horizontal="left" vertical="center"/>
    </xf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 vertical="center"/>
    </xf>
    <xf numFmtId="0" fontId="73" fillId="0" borderId="0" xfId="53" applyFont="1" applyAlignment="1">
      <alignment horizontal="center" vertical="center"/>
      <protection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1" fontId="0" fillId="0" borderId="2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176" fontId="0" fillId="0" borderId="2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2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19050</xdr:colOff>
      <xdr:row>57</xdr:row>
      <xdr:rowOff>28575</xdr:rowOff>
    </xdr:from>
    <xdr:to>
      <xdr:col>54</xdr:col>
      <xdr:colOff>38100</xdr:colOff>
      <xdr:row>60</xdr:row>
      <xdr:rowOff>28575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994410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19050</xdr:colOff>
      <xdr:row>93</xdr:row>
      <xdr:rowOff>28575</xdr:rowOff>
    </xdr:from>
    <xdr:to>
      <xdr:col>33</xdr:col>
      <xdr:colOff>19050</xdr:colOff>
      <xdr:row>94</xdr:row>
      <xdr:rowOff>152400</xdr:rowOff>
    </xdr:to>
    <xdr:pic>
      <xdr:nvPicPr>
        <xdr:cNvPr id="2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157543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46</xdr:col>
      <xdr:colOff>114300</xdr:colOff>
      <xdr:row>1</xdr:row>
      <xdr:rowOff>0</xdr:rowOff>
    </xdr:from>
    <xdr:to>
      <xdr:col>55</xdr:col>
      <xdr:colOff>47625</xdr:colOff>
      <xdr:row>4</xdr:row>
      <xdr:rowOff>104775</xdr:rowOff>
    </xdr:to>
    <xdr:pic>
      <xdr:nvPicPr>
        <xdr:cNvPr id="3" name="Picture 46" descr="TusLog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8572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0</xdr:colOff>
      <xdr:row>62</xdr:row>
      <xdr:rowOff>76200</xdr:rowOff>
    </xdr:from>
    <xdr:to>
      <xdr:col>55</xdr:col>
      <xdr:colOff>47625</xdr:colOff>
      <xdr:row>66</xdr:row>
      <xdr:rowOff>76200</xdr:rowOff>
    </xdr:to>
    <xdr:pic>
      <xdr:nvPicPr>
        <xdr:cNvPr id="4" name="Picture 46" descr="TusLog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07156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150</xdr:row>
      <xdr:rowOff>114300</xdr:rowOff>
    </xdr:from>
    <xdr:to>
      <xdr:col>38</xdr:col>
      <xdr:colOff>19050</xdr:colOff>
      <xdr:row>163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rcRect l="35244" t="40257" r="1832" b="14382"/>
        <a:stretch>
          <a:fillRect/>
        </a:stretch>
      </xdr:blipFill>
      <xdr:spPr>
        <a:xfrm>
          <a:off x="19050" y="27793950"/>
          <a:ext cx="4343400" cy="2171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95250</xdr:colOff>
      <xdr:row>166</xdr:row>
      <xdr:rowOff>66675</xdr:rowOff>
    </xdr:from>
    <xdr:to>
      <xdr:col>18</xdr:col>
      <xdr:colOff>95250</xdr:colOff>
      <xdr:row>166</xdr:row>
      <xdr:rowOff>142875</xdr:rowOff>
    </xdr:to>
    <xdr:sp>
      <xdr:nvSpPr>
        <xdr:cNvPr id="6" name="AutoShape 22"/>
        <xdr:cNvSpPr>
          <a:spLocks/>
        </xdr:cNvSpPr>
      </xdr:nvSpPr>
      <xdr:spPr>
        <a:xfrm>
          <a:off x="1695450" y="30470475"/>
          <a:ext cx="457200" cy="76200"/>
        </a:xfrm>
        <a:prstGeom prst="rightArrow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153</xdr:row>
      <xdr:rowOff>57150</xdr:rowOff>
    </xdr:from>
    <xdr:to>
      <xdr:col>42</xdr:col>
      <xdr:colOff>76200</xdr:colOff>
      <xdr:row>153</xdr:row>
      <xdr:rowOff>133350</xdr:rowOff>
    </xdr:to>
    <xdr:sp>
      <xdr:nvSpPr>
        <xdr:cNvPr id="7" name="AutoShape 23"/>
        <xdr:cNvSpPr>
          <a:spLocks/>
        </xdr:cNvSpPr>
      </xdr:nvSpPr>
      <xdr:spPr>
        <a:xfrm>
          <a:off x="4400550" y="28355925"/>
          <a:ext cx="476250" cy="76200"/>
        </a:xfrm>
        <a:prstGeom prst="leftArrow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156</xdr:row>
      <xdr:rowOff>133350</xdr:rowOff>
    </xdr:from>
    <xdr:to>
      <xdr:col>13</xdr:col>
      <xdr:colOff>47625</xdr:colOff>
      <xdr:row>159</xdr:row>
      <xdr:rowOff>57150</xdr:rowOff>
    </xdr:to>
    <xdr:sp>
      <xdr:nvSpPr>
        <xdr:cNvPr id="8" name="Oval 24"/>
        <xdr:cNvSpPr>
          <a:spLocks/>
        </xdr:cNvSpPr>
      </xdr:nvSpPr>
      <xdr:spPr>
        <a:xfrm>
          <a:off x="1143000" y="28917900"/>
          <a:ext cx="390525" cy="4095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156</xdr:row>
      <xdr:rowOff>76200</xdr:rowOff>
    </xdr:from>
    <xdr:to>
      <xdr:col>55</xdr:col>
      <xdr:colOff>76200</xdr:colOff>
      <xdr:row>167</xdr:row>
      <xdr:rowOff>161925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5"/>
        <a:srcRect l="35806" t="41394" r="2571" b="14396"/>
        <a:stretch>
          <a:fillRect/>
        </a:stretch>
      </xdr:blipFill>
      <xdr:spPr>
        <a:xfrm>
          <a:off x="2190750" y="28860750"/>
          <a:ext cx="4171950" cy="1866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66675</xdr:colOff>
      <xdr:row>162</xdr:row>
      <xdr:rowOff>0</xdr:rowOff>
    </xdr:from>
    <xdr:to>
      <xdr:col>30</xdr:col>
      <xdr:colOff>0</xdr:colOff>
      <xdr:row>164</xdr:row>
      <xdr:rowOff>133350</xdr:rowOff>
    </xdr:to>
    <xdr:sp>
      <xdr:nvSpPr>
        <xdr:cNvPr id="10" name="Oval 26"/>
        <xdr:cNvSpPr>
          <a:spLocks/>
        </xdr:cNvSpPr>
      </xdr:nvSpPr>
      <xdr:spPr>
        <a:xfrm>
          <a:off x="3038475" y="29756100"/>
          <a:ext cx="390525" cy="4572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116</xdr:row>
      <xdr:rowOff>85725</xdr:rowOff>
    </xdr:from>
    <xdr:to>
      <xdr:col>55</xdr:col>
      <xdr:colOff>47625</xdr:colOff>
      <xdr:row>120</xdr:row>
      <xdr:rowOff>133350</xdr:rowOff>
    </xdr:to>
    <xdr:pic>
      <xdr:nvPicPr>
        <xdr:cNvPr id="11" name="Picture 46" descr="TusLog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004060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R169"/>
  <sheetViews>
    <sheetView showGridLines="0" tabSelected="1" zoomScalePageLayoutView="0" workbookViewId="0" topLeftCell="A4">
      <selection activeCell="AY24" sqref="AY24"/>
    </sheetView>
  </sheetViews>
  <sheetFormatPr defaultColWidth="1.7109375" defaultRowHeight="12.75"/>
  <cols>
    <col min="1" max="56" width="1.7109375" style="1" customWidth="1"/>
    <col min="57" max="57" width="2.7109375" style="22" bestFit="1" customWidth="1"/>
    <col min="58" max="58" width="2.7109375" style="22" hidden="1" customWidth="1"/>
    <col min="59" max="59" width="2.28125" style="22" hidden="1" customWidth="1"/>
    <col min="60" max="60" width="2.7109375" style="22" hidden="1" customWidth="1"/>
    <col min="61" max="72" width="1.7109375" style="22" hidden="1" customWidth="1"/>
    <col min="73" max="73" width="1.7109375" style="22" customWidth="1"/>
    <col min="74" max="74" width="2.7109375" style="10" bestFit="1" customWidth="1"/>
    <col min="75" max="75" width="1.7109375" style="10" customWidth="1"/>
    <col min="76" max="76" width="1.7109375" style="22" customWidth="1"/>
    <col min="77" max="77" width="12.28125" style="22" bestFit="1" customWidth="1"/>
    <col min="78" max="78" width="5.00390625" style="22" bestFit="1" customWidth="1"/>
    <col min="79" max="79" width="2.7109375" style="22" bestFit="1" customWidth="1"/>
    <col min="80" max="80" width="2.00390625" style="22" bestFit="1" customWidth="1"/>
    <col min="81" max="81" width="2.7109375" style="21" bestFit="1" customWidth="1"/>
    <col min="82" max="82" width="5.57421875" style="21" bestFit="1" customWidth="1"/>
    <col min="83" max="84" width="1.7109375" style="21" customWidth="1"/>
    <col min="85" max="95" width="1.7109375" style="1" customWidth="1"/>
    <col min="96" max="96" width="0.71875" style="1" customWidth="1"/>
    <col min="97" max="16384" width="1.7109375" style="1" customWidth="1"/>
  </cols>
  <sheetData>
    <row r="1" ht="6.75" customHeight="1"/>
    <row r="2" spans="1:47" ht="33" customHeight="1">
      <c r="A2" s="43"/>
      <c r="B2" s="109" t="s">
        <v>80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1:84" s="47" customFormat="1" ht="27" customHeight="1">
      <c r="A3" s="4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9"/>
      <c r="BW3" s="49"/>
      <c r="BX3" s="48"/>
      <c r="BY3" s="48"/>
      <c r="BZ3" s="48"/>
      <c r="CA3" s="48"/>
      <c r="CB3" s="48"/>
      <c r="CC3" s="50"/>
      <c r="CD3" s="50"/>
      <c r="CE3" s="50"/>
      <c r="CF3" s="50"/>
    </row>
    <row r="4" spans="57:84" s="45" customFormat="1" ht="6" customHeight="1"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2"/>
      <c r="BW4" s="52"/>
      <c r="BX4" s="51"/>
      <c r="BY4" s="51"/>
      <c r="BZ4" s="51"/>
      <c r="CA4" s="51"/>
      <c r="CB4" s="51"/>
      <c r="CC4" s="53"/>
      <c r="CD4" s="53"/>
      <c r="CE4" s="53"/>
      <c r="CF4" s="53"/>
    </row>
    <row r="5" spans="14:84" s="45" customFormat="1" ht="15.75">
      <c r="N5" s="103" t="s">
        <v>95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 t="s">
        <v>100</v>
      </c>
      <c r="AC5" s="104"/>
      <c r="AD5" s="105" t="s">
        <v>94</v>
      </c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2"/>
      <c r="BW5" s="52"/>
      <c r="BX5" s="51"/>
      <c r="BY5" s="51"/>
      <c r="BZ5" s="51"/>
      <c r="CA5" s="51"/>
      <c r="CB5" s="51"/>
      <c r="CC5" s="53"/>
      <c r="CD5" s="53"/>
      <c r="CE5" s="53"/>
      <c r="CF5" s="53"/>
    </row>
    <row r="6" spans="44:84" s="45" customFormat="1" ht="6" customHeight="1"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2"/>
      <c r="BW6" s="52"/>
      <c r="BX6" s="51"/>
      <c r="BY6" s="51"/>
      <c r="BZ6" s="51"/>
      <c r="CA6" s="51"/>
      <c r="CB6" s="51"/>
      <c r="CC6" s="53"/>
      <c r="CD6" s="53"/>
      <c r="CE6" s="53"/>
      <c r="CF6" s="53"/>
    </row>
    <row r="7" spans="8:84" s="45" customFormat="1" ht="15.75">
      <c r="H7" s="1"/>
      <c r="I7" s="1"/>
      <c r="J7" s="1"/>
      <c r="S7" s="54" t="s">
        <v>93</v>
      </c>
      <c r="T7" s="107" t="s">
        <v>79</v>
      </c>
      <c r="U7" s="107"/>
      <c r="V7" s="107"/>
      <c r="W7" s="107"/>
      <c r="X7" s="107"/>
      <c r="Y7" s="107"/>
      <c r="Z7" s="107"/>
      <c r="AA7" s="107"/>
      <c r="AB7" s="45" t="s">
        <v>0</v>
      </c>
      <c r="AF7" s="116">
        <v>42722</v>
      </c>
      <c r="AG7" s="116"/>
      <c r="AH7" s="116"/>
      <c r="AI7" s="116"/>
      <c r="AJ7" s="116"/>
      <c r="AK7" s="116"/>
      <c r="AL7" s="116"/>
      <c r="AM7" s="116"/>
      <c r="AU7" s="1"/>
      <c r="AV7" s="1"/>
      <c r="AW7" s="1"/>
      <c r="AX7" s="1"/>
      <c r="AY7" s="1"/>
      <c r="AZ7" s="1"/>
      <c r="BA7" s="1"/>
      <c r="BB7" s="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2"/>
      <c r="BW7" s="52"/>
      <c r="BX7" s="51"/>
      <c r="BY7" s="51"/>
      <c r="BZ7" s="51"/>
      <c r="CA7" s="51"/>
      <c r="CB7" s="51"/>
      <c r="CC7" s="53"/>
      <c r="CD7" s="53"/>
      <c r="CE7" s="53"/>
      <c r="CF7" s="53"/>
    </row>
    <row r="8" spans="44:84" s="45" customFormat="1" ht="6" customHeight="1"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2"/>
      <c r="BW8" s="52"/>
      <c r="BX8" s="51"/>
      <c r="BY8" s="51"/>
      <c r="BZ8" s="51"/>
      <c r="CA8" s="51"/>
      <c r="CB8" s="51"/>
      <c r="CC8" s="53"/>
      <c r="CD8" s="53"/>
      <c r="CE8" s="53"/>
      <c r="CF8" s="53"/>
    </row>
    <row r="9" spans="14:84" s="45" customFormat="1" ht="15">
      <c r="N9" s="100" t="s">
        <v>81</v>
      </c>
      <c r="O9" s="100"/>
      <c r="P9" s="100"/>
      <c r="Q9" s="100"/>
      <c r="R9" s="104" t="s">
        <v>82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0" t="s">
        <v>83</v>
      </c>
      <c r="AE9" s="100"/>
      <c r="AF9" s="104" t="s">
        <v>84</v>
      </c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V9" s="1"/>
      <c r="AW9" s="1"/>
      <c r="AX9" s="1"/>
      <c r="AY9" s="1"/>
      <c r="AZ9" s="1"/>
      <c r="BA9" s="1"/>
      <c r="BB9" s="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5"/>
      <c r="BV9" s="52"/>
      <c r="BW9" s="52"/>
      <c r="BX9" s="51"/>
      <c r="BY9" s="51"/>
      <c r="BZ9" s="51"/>
      <c r="CA9" s="51"/>
      <c r="CB9" s="51"/>
      <c r="CC9" s="53"/>
      <c r="CD9" s="53"/>
      <c r="CE9" s="53"/>
      <c r="CF9" s="53"/>
    </row>
    <row r="10" ht="5.25" customHeight="1"/>
    <row r="11" spans="11:96" s="45" customFormat="1" ht="15.75">
      <c r="K11" s="56" t="s">
        <v>1</v>
      </c>
      <c r="L11" s="106">
        <v>0.375</v>
      </c>
      <c r="M11" s="106"/>
      <c r="N11" s="106"/>
      <c r="O11" s="106"/>
      <c r="P11" s="106"/>
      <c r="Q11" s="57" t="s">
        <v>2</v>
      </c>
      <c r="X11" s="56" t="s">
        <v>3</v>
      </c>
      <c r="Y11" s="107">
        <v>1</v>
      </c>
      <c r="Z11" s="107"/>
      <c r="AA11" s="58" t="s">
        <v>27</v>
      </c>
      <c r="AB11" s="108">
        <v>0.0062499999999999995</v>
      </c>
      <c r="AC11" s="108"/>
      <c r="AD11" s="108"/>
      <c r="AE11" s="108"/>
      <c r="AF11" s="108"/>
      <c r="AG11" s="57" t="s">
        <v>4</v>
      </c>
      <c r="AO11" s="56" t="s">
        <v>5</v>
      </c>
      <c r="AP11" s="108">
        <v>0.0006944444444444445</v>
      </c>
      <c r="AQ11" s="108"/>
      <c r="AR11" s="108"/>
      <c r="AS11" s="108"/>
      <c r="AT11" s="108"/>
      <c r="AU11" s="57" t="s">
        <v>4</v>
      </c>
      <c r="BD11" s="59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1"/>
      <c r="BW11" s="61"/>
      <c r="BX11" s="60"/>
      <c r="BY11" s="60"/>
      <c r="BZ11" s="60"/>
      <c r="CA11" s="60"/>
      <c r="CB11" s="60"/>
      <c r="CC11" s="62"/>
      <c r="CD11" s="62"/>
      <c r="CE11" s="62"/>
      <c r="CF11" s="62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</row>
    <row r="12" ht="9" customHeight="1"/>
    <row r="13" ht="12.75">
      <c r="B13" s="63" t="s">
        <v>6</v>
      </c>
    </row>
    <row r="14" ht="6" customHeight="1" thickBot="1"/>
    <row r="15" spans="2:55" ht="16.5" thickBot="1">
      <c r="B15" s="113" t="s">
        <v>11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5"/>
      <c r="AE15" s="113" t="s">
        <v>12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5"/>
    </row>
    <row r="16" spans="2:55" ht="15">
      <c r="B16" s="230" t="s">
        <v>7</v>
      </c>
      <c r="C16" s="231"/>
      <c r="D16" s="242" t="s">
        <v>101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5"/>
      <c r="Z16" s="246"/>
      <c r="AE16" s="230" t="s">
        <v>7</v>
      </c>
      <c r="AF16" s="231"/>
      <c r="AG16" s="244" t="s">
        <v>102</v>
      </c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5"/>
      <c r="BC16" s="246"/>
    </row>
    <row r="17" spans="2:55" ht="15">
      <c r="B17" s="230" t="s">
        <v>8</v>
      </c>
      <c r="C17" s="231"/>
      <c r="D17" s="242" t="s">
        <v>103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5"/>
      <c r="Z17" s="246"/>
      <c r="AE17" s="230" t="s">
        <v>8</v>
      </c>
      <c r="AF17" s="231"/>
      <c r="AG17" s="242" t="s">
        <v>112</v>
      </c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5"/>
      <c r="BC17" s="246"/>
    </row>
    <row r="18" spans="2:55" ht="15">
      <c r="B18" s="230" t="s">
        <v>9</v>
      </c>
      <c r="C18" s="231"/>
      <c r="D18" s="242" t="s">
        <v>104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5"/>
      <c r="Z18" s="246"/>
      <c r="AE18" s="230" t="s">
        <v>9</v>
      </c>
      <c r="AF18" s="231"/>
      <c r="AG18" s="242" t="s">
        <v>106</v>
      </c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5"/>
      <c r="BC18" s="246"/>
    </row>
    <row r="19" spans="2:55" ht="15.75" thickBot="1">
      <c r="B19" s="236" t="s">
        <v>10</v>
      </c>
      <c r="C19" s="237"/>
      <c r="D19" s="238" t="s">
        <v>109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40"/>
      <c r="Z19" s="241"/>
      <c r="AE19" s="236" t="s">
        <v>10</v>
      </c>
      <c r="AF19" s="237"/>
      <c r="AG19" s="238" t="s">
        <v>107</v>
      </c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40"/>
      <c r="BC19" s="241"/>
    </row>
    <row r="20" spans="57:80" ht="6" customHeight="1" thickBot="1"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21"/>
      <c r="BY20" s="21"/>
      <c r="BZ20" s="21"/>
      <c r="CA20" s="21"/>
      <c r="CB20" s="21"/>
    </row>
    <row r="21" spans="16:80" ht="16.5" thickBot="1">
      <c r="P21" s="113" t="s">
        <v>28</v>
      </c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5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21"/>
      <c r="BY21" s="21"/>
      <c r="BZ21" s="21"/>
      <c r="CA21" s="21"/>
      <c r="CB21" s="21"/>
    </row>
    <row r="22" spans="16:80" ht="15">
      <c r="P22" s="230" t="s">
        <v>7</v>
      </c>
      <c r="Q22" s="231"/>
      <c r="R22" s="242" t="s">
        <v>113</v>
      </c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5"/>
      <c r="AN22" s="246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21"/>
      <c r="BY22" s="21"/>
      <c r="BZ22" s="21"/>
      <c r="CA22" s="21"/>
      <c r="CB22" s="21"/>
    </row>
    <row r="23" spans="16:80" ht="15">
      <c r="P23" s="230" t="s">
        <v>8</v>
      </c>
      <c r="Q23" s="231"/>
      <c r="R23" s="242" t="s">
        <v>111</v>
      </c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5"/>
      <c r="AN23" s="246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21"/>
      <c r="BY23" s="21"/>
      <c r="BZ23" s="21"/>
      <c r="CA23" s="21"/>
      <c r="CB23" s="21"/>
    </row>
    <row r="24" spans="16:80" ht="15">
      <c r="P24" s="230" t="s">
        <v>9</v>
      </c>
      <c r="Q24" s="231"/>
      <c r="R24" s="242" t="s">
        <v>105</v>
      </c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5"/>
      <c r="AN24" s="246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21"/>
      <c r="BY24" s="21"/>
      <c r="BZ24" s="21"/>
      <c r="CA24" s="21"/>
      <c r="CB24" s="21"/>
    </row>
    <row r="25" spans="16:80" ht="15.75" thickBot="1">
      <c r="P25" s="236" t="s">
        <v>10</v>
      </c>
      <c r="Q25" s="237"/>
      <c r="R25" s="238" t="s">
        <v>108</v>
      </c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40"/>
      <c r="AN25" s="241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21"/>
      <c r="BY25" s="21"/>
      <c r="BZ25" s="21"/>
      <c r="CA25" s="21"/>
      <c r="CB25" s="21"/>
    </row>
    <row r="27" spans="2:14" ht="12.75">
      <c r="B27" s="63" t="s">
        <v>22</v>
      </c>
      <c r="N27" s="12"/>
    </row>
    <row r="28" ht="6" customHeight="1" thickBot="1"/>
    <row r="29" spans="2:60" ht="16.5" customHeight="1" thickBot="1">
      <c r="B29" s="288" t="s">
        <v>13</v>
      </c>
      <c r="C29" s="289"/>
      <c r="D29" s="224"/>
      <c r="E29" s="143"/>
      <c r="F29" s="225"/>
      <c r="G29" s="224" t="s">
        <v>14</v>
      </c>
      <c r="H29" s="143"/>
      <c r="I29" s="225"/>
      <c r="J29" s="224" t="s">
        <v>16</v>
      </c>
      <c r="K29" s="143"/>
      <c r="L29" s="143"/>
      <c r="M29" s="143"/>
      <c r="N29" s="225"/>
      <c r="O29" s="224" t="s">
        <v>17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225"/>
      <c r="AW29" s="224" t="s">
        <v>20</v>
      </c>
      <c r="AX29" s="143"/>
      <c r="AY29" s="143"/>
      <c r="AZ29" s="143"/>
      <c r="BA29" s="225"/>
      <c r="BB29" s="157"/>
      <c r="BC29" s="158"/>
      <c r="BF29" s="65" t="s">
        <v>26</v>
      </c>
      <c r="BG29" s="66"/>
      <c r="BH29" s="66"/>
    </row>
    <row r="30" spans="2:84" s="2" customFormat="1" ht="15.75" customHeight="1">
      <c r="B30" s="290">
        <v>1</v>
      </c>
      <c r="C30" s="287"/>
      <c r="D30" s="287"/>
      <c r="E30" s="287"/>
      <c r="F30" s="287"/>
      <c r="G30" s="287" t="s">
        <v>15</v>
      </c>
      <c r="H30" s="287"/>
      <c r="I30" s="206"/>
      <c r="J30" s="208">
        <f>$L$11</f>
        <v>0.375</v>
      </c>
      <c r="K30" s="209"/>
      <c r="L30" s="209"/>
      <c r="M30" s="209"/>
      <c r="N30" s="210"/>
      <c r="O30" s="159" t="str">
        <f>D16</f>
        <v>TuS Ergenzingen 1</v>
      </c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1" t="s">
        <v>19</v>
      </c>
      <c r="AF30" s="159" t="str">
        <f>D17</f>
        <v>TSG Young Boys Reutlingen 1</v>
      </c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60"/>
      <c r="AW30" s="129"/>
      <c r="AX30" s="125"/>
      <c r="AY30" s="11" t="s">
        <v>18</v>
      </c>
      <c r="AZ30" s="125"/>
      <c r="BA30" s="126"/>
      <c r="BB30" s="129"/>
      <c r="BC30" s="130"/>
      <c r="BE30" s="26" t="str">
        <f>IF(ISBLANK(AZ30),"0",IF(AW30&gt;AZ30,3,IF(AW30=AZ30,1,0)))</f>
        <v>0</v>
      </c>
      <c r="BF30" s="27" t="s">
        <v>18</v>
      </c>
      <c r="BG30" s="26" t="str">
        <f>IF(ISBLANK(AJ30),"0",IF(AJ30&gt;AG30,3,IF(AJ30=AG30,1,0)))</f>
        <v>0</v>
      </c>
      <c r="BH30" s="28" t="str">
        <f>IF(ISBLANK(AZ30),"0",IF(AZ30&gt;AW30,3,IF(AZ30=AW30,1,0)))</f>
        <v>0</v>
      </c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 t="s">
        <v>18</v>
      </c>
      <c r="BV30" s="26" t="str">
        <f>IF(ISBLANK(AZ30),"0",IF(AZ30&gt;AW30,3,IF(AZ30=AW30,1,0)))</f>
        <v>0</v>
      </c>
      <c r="BW30" s="30"/>
      <c r="BX30" s="29"/>
      <c r="BY30" s="31" t="s">
        <v>11</v>
      </c>
      <c r="BZ30" s="29" t="s">
        <v>23</v>
      </c>
      <c r="CA30" s="121" t="s">
        <v>24</v>
      </c>
      <c r="CB30" s="121"/>
      <c r="CC30" s="121"/>
      <c r="CD30" s="41" t="s">
        <v>25</v>
      </c>
      <c r="CE30" s="23"/>
      <c r="CF30" s="23"/>
    </row>
    <row r="31" spans="2:82" ht="15.75" customHeight="1" thickBot="1">
      <c r="B31" s="283">
        <v>2</v>
      </c>
      <c r="C31" s="284"/>
      <c r="D31" s="284"/>
      <c r="E31" s="284"/>
      <c r="F31" s="284"/>
      <c r="G31" s="284" t="s">
        <v>15</v>
      </c>
      <c r="H31" s="284"/>
      <c r="I31" s="215"/>
      <c r="J31" s="203">
        <f>J30+$Y$11*$AB$11+$AP$11</f>
        <v>0.3819444444444444</v>
      </c>
      <c r="K31" s="204"/>
      <c r="L31" s="204"/>
      <c r="M31" s="204"/>
      <c r="N31" s="205"/>
      <c r="O31" s="211" t="str">
        <f>D18</f>
        <v>FC Grosselfingen</v>
      </c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5" t="s">
        <v>19</v>
      </c>
      <c r="AF31" s="211" t="str">
        <f>D19</f>
        <v>SV Deckenpfronn</v>
      </c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2"/>
      <c r="AW31" s="155"/>
      <c r="AX31" s="119"/>
      <c r="AY31" s="5" t="s">
        <v>18</v>
      </c>
      <c r="AZ31" s="119"/>
      <c r="BA31" s="120"/>
      <c r="BB31" s="155"/>
      <c r="BC31" s="156"/>
      <c r="BE31" s="26" t="str">
        <f>IF(ISBLANK(AZ31),"0",IF(AW31&gt;AZ31,3,IF(AW31=AZ31,1,0)))</f>
        <v>0</v>
      </c>
      <c r="BF31" s="30" t="s">
        <v>18</v>
      </c>
      <c r="BG31" s="26" t="str">
        <f>IF(ISBLANK(AJ31),"0",IF(AJ31&gt;AG31,3,IF(AJ31=AG31,1,0)))</f>
        <v>0</v>
      </c>
      <c r="BH31" s="28" t="str">
        <f aca="true" t="shared" si="0" ref="BH31:BH47">IF(ISBLANK(AZ31),"0",IF(AZ31&gt;AW31,3,IF(AZ31=AW31,1,0)))</f>
        <v>0</v>
      </c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 t="s">
        <v>18</v>
      </c>
      <c r="BV31" s="26" t="str">
        <f aca="true" t="shared" si="1" ref="BV31:BV47">IF(ISBLANK(AZ31),"0",IF(AZ31&gt;AW31,3,IF(AZ31=AW31,1,0)))</f>
        <v>0</v>
      </c>
      <c r="BW31" s="30"/>
      <c r="BX31" s="29"/>
      <c r="BY31" s="29" t="str">
        <f>$D$16</f>
        <v>TuS Ergenzingen 1</v>
      </c>
      <c r="BZ31" s="26">
        <f>SUM($BE$30+$BV$36+$BE$42)</f>
        <v>0</v>
      </c>
      <c r="CA31" s="32">
        <f>SUM($AW$30+$AZ$36+$AW$42)</f>
        <v>0</v>
      </c>
      <c r="CB31" s="41" t="s">
        <v>18</v>
      </c>
      <c r="CC31" s="33">
        <f>SUM($AZ$30+$AW$36+$AZ$42)</f>
        <v>0</v>
      </c>
      <c r="CD31" s="34">
        <f>SUM(CA31-CC31)</f>
        <v>0</v>
      </c>
    </row>
    <row r="32" spans="2:82" ht="15.75" customHeight="1">
      <c r="B32" s="281">
        <v>3</v>
      </c>
      <c r="C32" s="282"/>
      <c r="D32" s="282"/>
      <c r="E32" s="282"/>
      <c r="F32" s="282"/>
      <c r="G32" s="282" t="s">
        <v>21</v>
      </c>
      <c r="H32" s="282"/>
      <c r="I32" s="282"/>
      <c r="J32" s="208">
        <f aca="true" t="shared" si="2" ref="J32:J47">J31+$Y$11*$AB$11+$AP$11</f>
        <v>0.38888888888888884</v>
      </c>
      <c r="K32" s="209"/>
      <c r="L32" s="209"/>
      <c r="M32" s="209"/>
      <c r="N32" s="210"/>
      <c r="O32" s="285" t="str">
        <f>AG16</f>
        <v>TuS Ergenzingen 2</v>
      </c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4" t="s">
        <v>19</v>
      </c>
      <c r="AF32" s="159" t="str">
        <f>AG17</f>
        <v>SV Althengstett</v>
      </c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60"/>
      <c r="AW32" s="129"/>
      <c r="AX32" s="125"/>
      <c r="AY32" s="11" t="s">
        <v>18</v>
      </c>
      <c r="AZ32" s="125"/>
      <c r="BA32" s="126"/>
      <c r="BB32" s="279"/>
      <c r="BC32" s="280"/>
      <c r="BE32" s="26" t="str">
        <f aca="true" t="shared" si="3" ref="BE32:BE47">IF(ISBLANK(AZ32),"0",IF(AW32&gt;AZ32,3,IF(AW32=AZ32,1,0)))</f>
        <v>0</v>
      </c>
      <c r="BF32" s="28" t="str">
        <f aca="true" t="shared" si="4" ref="BF32:BF47">IF(ISBLANK(AW32),"0",IF(AW32&gt;AZ32,3,IF(AW32=AZ32,1,0)))</f>
        <v>0</v>
      </c>
      <c r="BG32" s="28" t="s">
        <v>18</v>
      </c>
      <c r="BH32" s="28" t="str">
        <f t="shared" si="0"/>
        <v>0</v>
      </c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 t="s">
        <v>18</v>
      </c>
      <c r="BV32" s="26" t="str">
        <f t="shared" si="1"/>
        <v>0</v>
      </c>
      <c r="BW32" s="30"/>
      <c r="BX32" s="29"/>
      <c r="BY32" s="29" t="str">
        <f>$D$17</f>
        <v>TSG Young Boys Reutlingen 1</v>
      </c>
      <c r="BZ32" s="26">
        <f>SUM($BV$30+$BE$37+$BE$43)</f>
        <v>0</v>
      </c>
      <c r="CA32" s="32">
        <f>SUM($AZ$30+$AW$37+$AW$43)</f>
        <v>0</v>
      </c>
      <c r="CB32" s="41" t="s">
        <v>18</v>
      </c>
      <c r="CC32" s="33">
        <f>SUM($AW$30+$AZ$37++$AZ$43)</f>
        <v>0</v>
      </c>
      <c r="CD32" s="34">
        <f>SUM(CA32-CC32)</f>
        <v>0</v>
      </c>
    </row>
    <row r="33" spans="2:82" ht="15.75" customHeight="1" thickBot="1">
      <c r="B33" s="283">
        <v>4</v>
      </c>
      <c r="C33" s="284"/>
      <c r="D33" s="284"/>
      <c r="E33" s="284"/>
      <c r="F33" s="284"/>
      <c r="G33" s="284" t="s">
        <v>21</v>
      </c>
      <c r="H33" s="284"/>
      <c r="I33" s="284"/>
      <c r="J33" s="203">
        <f t="shared" si="2"/>
        <v>0.39583333333333326</v>
      </c>
      <c r="K33" s="204"/>
      <c r="L33" s="204"/>
      <c r="M33" s="204"/>
      <c r="N33" s="205"/>
      <c r="O33" s="217" t="str">
        <f>AG18</f>
        <v>SG Ahldorf-Mühlen</v>
      </c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5" t="s">
        <v>19</v>
      </c>
      <c r="AF33" s="211" t="str">
        <f>AG19</f>
        <v>FV 08 Rottweil</v>
      </c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2"/>
      <c r="AW33" s="155"/>
      <c r="AX33" s="119"/>
      <c r="AY33" s="5" t="s">
        <v>18</v>
      </c>
      <c r="AZ33" s="119"/>
      <c r="BA33" s="120"/>
      <c r="BB33" s="155"/>
      <c r="BC33" s="156"/>
      <c r="BE33" s="26" t="str">
        <f t="shared" si="3"/>
        <v>0</v>
      </c>
      <c r="BF33" s="28" t="str">
        <f t="shared" si="4"/>
        <v>0</v>
      </c>
      <c r="BG33" s="28" t="s">
        <v>18</v>
      </c>
      <c r="BH33" s="28" t="str">
        <f t="shared" si="0"/>
        <v>0</v>
      </c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 t="s">
        <v>18</v>
      </c>
      <c r="BV33" s="26" t="str">
        <f t="shared" si="1"/>
        <v>0</v>
      </c>
      <c r="BW33" s="30"/>
      <c r="BX33" s="29"/>
      <c r="BY33" s="29" t="str">
        <f>$D$18</f>
        <v>FC Grosselfingen</v>
      </c>
      <c r="BZ33" s="26">
        <f>SUM($BE$31+$BV$37+$BV$42)</f>
        <v>0</v>
      </c>
      <c r="CA33" s="32">
        <f>SUM($AW$31+$AZ$37+$AZ$42)</f>
        <v>0</v>
      </c>
      <c r="CB33" s="41" t="s">
        <v>18</v>
      </c>
      <c r="CC33" s="33">
        <f>SUM($AZ$31+$AW$37+$AW$42)</f>
        <v>0</v>
      </c>
      <c r="CD33" s="34">
        <f>SUM(CA33-CC33)</f>
        <v>0</v>
      </c>
    </row>
    <row r="34" spans="2:82" ht="15.75" customHeight="1">
      <c r="B34" s="281">
        <v>5</v>
      </c>
      <c r="C34" s="282"/>
      <c r="D34" s="282"/>
      <c r="E34" s="282"/>
      <c r="F34" s="282"/>
      <c r="G34" s="282" t="s">
        <v>29</v>
      </c>
      <c r="H34" s="282"/>
      <c r="I34" s="282"/>
      <c r="J34" s="208">
        <f t="shared" si="2"/>
        <v>0.4027777777777777</v>
      </c>
      <c r="K34" s="209"/>
      <c r="L34" s="209"/>
      <c r="M34" s="209"/>
      <c r="N34" s="210"/>
      <c r="O34" s="285" t="str">
        <f>R22</f>
        <v>SV Böblingen </v>
      </c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4" t="s">
        <v>19</v>
      </c>
      <c r="AF34" s="159" t="str">
        <f>R23</f>
        <v>TSV Kuppingen</v>
      </c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60"/>
      <c r="AW34" s="129"/>
      <c r="AX34" s="125"/>
      <c r="AY34" s="11" t="s">
        <v>18</v>
      </c>
      <c r="AZ34" s="125"/>
      <c r="BA34" s="126"/>
      <c r="BB34" s="279"/>
      <c r="BC34" s="280"/>
      <c r="BE34" s="26" t="str">
        <f t="shared" si="3"/>
        <v>0</v>
      </c>
      <c r="BF34" s="28" t="str">
        <f t="shared" si="4"/>
        <v>0</v>
      </c>
      <c r="BG34" s="28" t="s">
        <v>18</v>
      </c>
      <c r="BH34" s="28" t="str">
        <f t="shared" si="0"/>
        <v>0</v>
      </c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 t="s">
        <v>18</v>
      </c>
      <c r="BV34" s="26" t="str">
        <f t="shared" si="1"/>
        <v>0</v>
      </c>
      <c r="BW34" s="30"/>
      <c r="BX34" s="29"/>
      <c r="BY34" s="29" t="str">
        <f>$D$19</f>
        <v>SV Deckenpfronn</v>
      </c>
      <c r="BZ34" s="26">
        <f>SUM($BV$31+$BE$36+$BV$43)</f>
        <v>0</v>
      </c>
      <c r="CA34" s="32">
        <f>SUM($AZ$31+$AW$36+$AZ$43)</f>
        <v>0</v>
      </c>
      <c r="CB34" s="41" t="s">
        <v>18</v>
      </c>
      <c r="CC34" s="33">
        <f>SUM($AW$31+$AZ$36+$AW$43)</f>
        <v>0</v>
      </c>
      <c r="CD34" s="34">
        <f>SUM(CA34-CC34)</f>
        <v>0</v>
      </c>
    </row>
    <row r="35" spans="2:82" ht="15.75" customHeight="1" thickBot="1">
      <c r="B35" s="283">
        <v>6</v>
      </c>
      <c r="C35" s="284"/>
      <c r="D35" s="284"/>
      <c r="E35" s="284"/>
      <c r="F35" s="284"/>
      <c r="G35" s="284" t="s">
        <v>29</v>
      </c>
      <c r="H35" s="284"/>
      <c r="I35" s="284"/>
      <c r="J35" s="203">
        <f t="shared" si="2"/>
        <v>0.4097222222222221</v>
      </c>
      <c r="K35" s="204"/>
      <c r="L35" s="204"/>
      <c r="M35" s="204"/>
      <c r="N35" s="205"/>
      <c r="O35" s="217" t="str">
        <f>R24</f>
        <v>TSG Balingen</v>
      </c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5" t="s">
        <v>19</v>
      </c>
      <c r="AF35" s="211" t="str">
        <f>R25</f>
        <v>FC Rottenburg</v>
      </c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2"/>
      <c r="AW35" s="155"/>
      <c r="AX35" s="119"/>
      <c r="AY35" s="5" t="s">
        <v>18</v>
      </c>
      <c r="AZ35" s="119"/>
      <c r="BA35" s="120"/>
      <c r="BB35" s="155"/>
      <c r="BC35" s="156"/>
      <c r="BE35" s="26" t="str">
        <f t="shared" si="3"/>
        <v>0</v>
      </c>
      <c r="BF35" s="28" t="str">
        <f t="shared" si="4"/>
        <v>0</v>
      </c>
      <c r="BG35" s="28" t="s">
        <v>18</v>
      </c>
      <c r="BH35" s="28" t="str">
        <f t="shared" si="0"/>
        <v>0</v>
      </c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 t="s">
        <v>18</v>
      </c>
      <c r="BV35" s="26" t="str">
        <f t="shared" si="1"/>
        <v>0</v>
      </c>
      <c r="BW35" s="30"/>
      <c r="BX35" s="29"/>
      <c r="BY35" s="29"/>
      <c r="BZ35" s="29"/>
      <c r="CA35" s="32"/>
      <c r="CB35" s="32"/>
      <c r="CC35" s="32"/>
      <c r="CD35" s="32"/>
    </row>
    <row r="36" spans="2:82" ht="15.75" customHeight="1">
      <c r="B36" s="281">
        <v>7</v>
      </c>
      <c r="C36" s="282"/>
      <c r="D36" s="282"/>
      <c r="E36" s="282"/>
      <c r="F36" s="282"/>
      <c r="G36" s="282" t="s">
        <v>15</v>
      </c>
      <c r="H36" s="282"/>
      <c r="I36" s="282"/>
      <c r="J36" s="208">
        <f t="shared" si="2"/>
        <v>0.4166666666666665</v>
      </c>
      <c r="K36" s="209"/>
      <c r="L36" s="209"/>
      <c r="M36" s="209"/>
      <c r="N36" s="210"/>
      <c r="O36" s="285" t="str">
        <f>D19</f>
        <v>SV Deckenpfronn</v>
      </c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4" t="s">
        <v>19</v>
      </c>
      <c r="AF36" s="159" t="str">
        <f>D16</f>
        <v>TuS Ergenzingen 1</v>
      </c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60"/>
      <c r="AW36" s="279"/>
      <c r="AX36" s="293"/>
      <c r="AY36" s="4" t="s">
        <v>18</v>
      </c>
      <c r="AZ36" s="293"/>
      <c r="BA36" s="294"/>
      <c r="BB36" s="279"/>
      <c r="BC36" s="280"/>
      <c r="BD36" s="12"/>
      <c r="BE36" s="26" t="str">
        <f t="shared" si="3"/>
        <v>0</v>
      </c>
      <c r="BF36" s="28" t="str">
        <f t="shared" si="4"/>
        <v>0</v>
      </c>
      <c r="BG36" s="28" t="s">
        <v>18</v>
      </c>
      <c r="BH36" s="28" t="str">
        <f t="shared" si="0"/>
        <v>0</v>
      </c>
      <c r="BI36" s="29"/>
      <c r="BJ36" s="29"/>
      <c r="BK36" s="35"/>
      <c r="BL36" s="35"/>
      <c r="BM36" s="36" t="str">
        <f>$D$17</f>
        <v>TSG Young Boys Reutlingen 1</v>
      </c>
      <c r="BN36" s="37">
        <f>SUM($BH$30+$BF$35+$BH$42+$BF$47)</f>
        <v>0</v>
      </c>
      <c r="BO36" s="37">
        <f>SUM($AZ$30+$AW$35+$AZ$42+$AW$47)</f>
        <v>0</v>
      </c>
      <c r="BP36" s="38" t="s">
        <v>18</v>
      </c>
      <c r="BQ36" s="37">
        <f>SUM($AW$30+$AZ$35+$AW$42+$AZ$47)</f>
        <v>0</v>
      </c>
      <c r="BR36" s="39">
        <f>SUM(BO36-BQ36)</f>
        <v>0</v>
      </c>
      <c r="BS36" s="29"/>
      <c r="BT36" s="29"/>
      <c r="BU36" s="29" t="s">
        <v>18</v>
      </c>
      <c r="BV36" s="26" t="str">
        <f t="shared" si="1"/>
        <v>0</v>
      </c>
      <c r="BW36" s="30"/>
      <c r="BX36" s="29"/>
      <c r="BY36" s="31" t="s">
        <v>12</v>
      </c>
      <c r="BZ36" s="29" t="s">
        <v>23</v>
      </c>
      <c r="CA36" s="121" t="s">
        <v>24</v>
      </c>
      <c r="CB36" s="121"/>
      <c r="CC36" s="121"/>
      <c r="CD36" s="41" t="s">
        <v>25</v>
      </c>
    </row>
    <row r="37" spans="2:82" ht="15.75" customHeight="1" thickBot="1">
      <c r="B37" s="283">
        <v>8</v>
      </c>
      <c r="C37" s="284"/>
      <c r="D37" s="284"/>
      <c r="E37" s="284"/>
      <c r="F37" s="284"/>
      <c r="G37" s="284" t="s">
        <v>15</v>
      </c>
      <c r="H37" s="284"/>
      <c r="I37" s="284"/>
      <c r="J37" s="203">
        <f t="shared" si="2"/>
        <v>0.42361111111111094</v>
      </c>
      <c r="K37" s="204"/>
      <c r="L37" s="204"/>
      <c r="M37" s="204"/>
      <c r="N37" s="205"/>
      <c r="O37" s="217" t="str">
        <f>D17</f>
        <v>TSG Young Boys Reutlingen 1</v>
      </c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5" t="s">
        <v>19</v>
      </c>
      <c r="AF37" s="211" t="str">
        <f>D18</f>
        <v>FC Grosselfingen</v>
      </c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2"/>
      <c r="AW37" s="155"/>
      <c r="AX37" s="119"/>
      <c r="AY37" s="5" t="s">
        <v>18</v>
      </c>
      <c r="AZ37" s="119"/>
      <c r="BA37" s="120"/>
      <c r="BB37" s="155"/>
      <c r="BC37" s="156"/>
      <c r="BD37" s="12"/>
      <c r="BE37" s="26" t="str">
        <f t="shared" si="3"/>
        <v>0</v>
      </c>
      <c r="BF37" s="28" t="str">
        <f t="shared" si="4"/>
        <v>0</v>
      </c>
      <c r="BG37" s="28" t="s">
        <v>18</v>
      </c>
      <c r="BH37" s="28" t="str">
        <f t="shared" si="0"/>
        <v>0</v>
      </c>
      <c r="BI37" s="29"/>
      <c r="BJ37" s="29"/>
      <c r="BK37" s="35"/>
      <c r="BL37" s="35"/>
      <c r="BM37" s="36">
        <f>$D$20</f>
        <v>0</v>
      </c>
      <c r="BN37" s="37">
        <f>SUM($BF$34+$BH$38+$BF$43+$BH$47)</f>
        <v>0</v>
      </c>
      <c r="BO37" s="37">
        <f>SUM($AW$34+$AZ$38+$AW$43+$AZ$47)</f>
        <v>0</v>
      </c>
      <c r="BP37" s="38" t="s">
        <v>18</v>
      </c>
      <c r="BQ37" s="37">
        <f>SUM($AZ$34+$AW$38+$AZ$43+$AW$47)</f>
        <v>0</v>
      </c>
      <c r="BR37" s="39">
        <f>SUM(BO37-BQ37)</f>
        <v>0</v>
      </c>
      <c r="BS37" s="29"/>
      <c r="BT37" s="29"/>
      <c r="BU37" s="29" t="s">
        <v>18</v>
      </c>
      <c r="BV37" s="26" t="str">
        <f t="shared" si="1"/>
        <v>0</v>
      </c>
      <c r="BW37" s="30"/>
      <c r="BX37" s="29"/>
      <c r="BY37" s="29" t="str">
        <f>$AG$16</f>
        <v>TuS Ergenzingen 2</v>
      </c>
      <c r="BZ37" s="26">
        <f>SUM($BE$32+$BV$38+$BE$44)</f>
        <v>0</v>
      </c>
      <c r="CA37" s="32">
        <f>SUM($AW$32+$AZ$38+$AW$44)</f>
        <v>0</v>
      </c>
      <c r="CB37" s="41" t="s">
        <v>18</v>
      </c>
      <c r="CC37" s="33">
        <f>SUM($AZ$32+$AW$38+$AZ$44)</f>
        <v>0</v>
      </c>
      <c r="CD37" s="34">
        <f>SUM(CA37-CC37)</f>
        <v>0</v>
      </c>
    </row>
    <row r="38" spans="2:82" ht="15.75" customHeight="1">
      <c r="B38" s="281">
        <v>9</v>
      </c>
      <c r="C38" s="282"/>
      <c r="D38" s="282"/>
      <c r="E38" s="282"/>
      <c r="F38" s="282"/>
      <c r="G38" s="282" t="s">
        <v>21</v>
      </c>
      <c r="H38" s="282"/>
      <c r="I38" s="282"/>
      <c r="J38" s="208">
        <f t="shared" si="2"/>
        <v>0.43055555555555536</v>
      </c>
      <c r="K38" s="209"/>
      <c r="L38" s="209"/>
      <c r="M38" s="209"/>
      <c r="N38" s="210"/>
      <c r="O38" s="285" t="str">
        <f>AG19</f>
        <v>FV 08 Rottweil</v>
      </c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4" t="s">
        <v>19</v>
      </c>
      <c r="AF38" s="159" t="str">
        <f>AG16</f>
        <v>TuS Ergenzingen 2</v>
      </c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60"/>
      <c r="AW38" s="279"/>
      <c r="AX38" s="293"/>
      <c r="AY38" s="4" t="s">
        <v>18</v>
      </c>
      <c r="AZ38" s="293"/>
      <c r="BA38" s="294"/>
      <c r="BB38" s="279"/>
      <c r="BC38" s="280"/>
      <c r="BD38" s="12"/>
      <c r="BE38" s="26" t="str">
        <f t="shared" si="3"/>
        <v>0</v>
      </c>
      <c r="BF38" s="28" t="str">
        <f t="shared" si="4"/>
        <v>0</v>
      </c>
      <c r="BG38" s="28" t="s">
        <v>18</v>
      </c>
      <c r="BH38" s="28" t="str">
        <f t="shared" si="0"/>
        <v>0</v>
      </c>
      <c r="BI38" s="29"/>
      <c r="BJ38" s="29"/>
      <c r="BK38" s="35"/>
      <c r="BL38" s="35"/>
      <c r="BM38" s="36" t="str">
        <f>$D$19</f>
        <v>SV Deckenpfronn</v>
      </c>
      <c r="BN38" s="37" t="e">
        <f>SUM($BF$31+$BH$35+$BF$39+$BH$43)</f>
        <v>#VALUE!</v>
      </c>
      <c r="BO38" s="37">
        <f>SUM($AW$31+$AZ$35+$AW$39+$AZ$43)</f>
        <v>0</v>
      </c>
      <c r="BP38" s="38" t="s">
        <v>18</v>
      </c>
      <c r="BQ38" s="37">
        <f>SUM($AZ$31+$AW$35+$AZ$39+$AW$43)</f>
        <v>0</v>
      </c>
      <c r="BR38" s="39">
        <f>SUM(BO38-BQ38)</f>
        <v>0</v>
      </c>
      <c r="BS38" s="29"/>
      <c r="BT38" s="29"/>
      <c r="BU38" s="29" t="s">
        <v>18</v>
      </c>
      <c r="BV38" s="26" t="str">
        <f t="shared" si="1"/>
        <v>0</v>
      </c>
      <c r="BW38" s="30"/>
      <c r="BX38" s="29"/>
      <c r="BY38" s="29" t="str">
        <f>$AG$17</f>
        <v>SV Althengstett</v>
      </c>
      <c r="BZ38" s="26">
        <f>SUM($BV$32+$BE$39+$BE$45)</f>
        <v>0</v>
      </c>
      <c r="CA38" s="32">
        <f>SUM($AZ$32+$AW$39+$AW$45)</f>
        <v>0</v>
      </c>
      <c r="CB38" s="41" t="s">
        <v>18</v>
      </c>
      <c r="CC38" s="33">
        <f>SUM($AW$32+$AZ$39+$AZ$45)</f>
        <v>0</v>
      </c>
      <c r="CD38" s="34">
        <f>SUM(CA38-CC38)</f>
        <v>0</v>
      </c>
    </row>
    <row r="39" spans="2:82" ht="15.75" customHeight="1" thickBot="1">
      <c r="B39" s="283">
        <v>10</v>
      </c>
      <c r="C39" s="284"/>
      <c r="D39" s="284"/>
      <c r="E39" s="284"/>
      <c r="F39" s="284"/>
      <c r="G39" s="284" t="s">
        <v>21</v>
      </c>
      <c r="H39" s="284"/>
      <c r="I39" s="284"/>
      <c r="J39" s="203">
        <f t="shared" si="2"/>
        <v>0.4374999999999998</v>
      </c>
      <c r="K39" s="204"/>
      <c r="L39" s="204"/>
      <c r="M39" s="204"/>
      <c r="N39" s="205"/>
      <c r="O39" s="217" t="str">
        <f>AG17</f>
        <v>SV Althengstett</v>
      </c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5" t="s">
        <v>19</v>
      </c>
      <c r="AF39" s="211" t="str">
        <f>AG18</f>
        <v>SG Ahldorf-Mühlen</v>
      </c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2"/>
      <c r="AW39" s="155"/>
      <c r="AX39" s="119"/>
      <c r="AY39" s="5" t="s">
        <v>18</v>
      </c>
      <c r="AZ39" s="119"/>
      <c r="BA39" s="120"/>
      <c r="BB39" s="155"/>
      <c r="BC39" s="156"/>
      <c r="BD39" s="12"/>
      <c r="BE39" s="26" t="str">
        <f t="shared" si="3"/>
        <v>0</v>
      </c>
      <c r="BF39" s="28" t="str">
        <f t="shared" si="4"/>
        <v>0</v>
      </c>
      <c r="BG39" s="28" t="s">
        <v>18</v>
      </c>
      <c r="BH39" s="28" t="str">
        <f t="shared" si="0"/>
        <v>0</v>
      </c>
      <c r="BI39" s="29"/>
      <c r="BJ39" s="29"/>
      <c r="BK39" s="35"/>
      <c r="BL39" s="35"/>
      <c r="BM39" s="36" t="str">
        <f>$D$18</f>
        <v>FC Grosselfingen</v>
      </c>
      <c r="BN39" s="37">
        <f>SUM($BH$31+$BF$38+$BF$42+$BH$46)</f>
        <v>0</v>
      </c>
      <c r="BO39" s="37">
        <f>SUM($AZ$31+$AW$38+$AW$42+$AZ$46)</f>
        <v>0</v>
      </c>
      <c r="BP39" s="38" t="s">
        <v>18</v>
      </c>
      <c r="BQ39" s="37">
        <f>SUM($AW$31+$AZ$38+$AZ$42+$AW$46)</f>
        <v>0</v>
      </c>
      <c r="BR39" s="39">
        <f>SUM(BO39-BQ39)</f>
        <v>0</v>
      </c>
      <c r="BS39" s="29"/>
      <c r="BT39" s="29"/>
      <c r="BU39" s="29" t="s">
        <v>18</v>
      </c>
      <c r="BV39" s="26" t="str">
        <f t="shared" si="1"/>
        <v>0</v>
      </c>
      <c r="BW39" s="30"/>
      <c r="BX39" s="29"/>
      <c r="BY39" s="29" t="str">
        <f>$AG$18</f>
        <v>SG Ahldorf-Mühlen</v>
      </c>
      <c r="BZ39" s="26">
        <f>SUM($BE$33+$BV$39+$BV$44)</f>
        <v>0</v>
      </c>
      <c r="CA39" s="32">
        <f>SUM($AW$33+$AZ$39+$AZ$44)</f>
        <v>0</v>
      </c>
      <c r="CB39" s="41" t="s">
        <v>18</v>
      </c>
      <c r="CC39" s="33">
        <f>SUM($AZ$33+$AW$39+$AW$44)</f>
        <v>0</v>
      </c>
      <c r="CD39" s="34">
        <f>SUM(CA39-CC39)</f>
        <v>0</v>
      </c>
    </row>
    <row r="40" spans="2:82" ht="15.75" customHeight="1">
      <c r="B40" s="291">
        <v>11</v>
      </c>
      <c r="C40" s="292"/>
      <c r="D40" s="292"/>
      <c r="E40" s="292"/>
      <c r="F40" s="292"/>
      <c r="G40" s="292" t="s">
        <v>29</v>
      </c>
      <c r="H40" s="292"/>
      <c r="I40" s="292"/>
      <c r="J40" s="208">
        <f t="shared" si="2"/>
        <v>0.4444444444444442</v>
      </c>
      <c r="K40" s="209"/>
      <c r="L40" s="209"/>
      <c r="M40" s="209"/>
      <c r="N40" s="210"/>
      <c r="O40" s="295" t="str">
        <f>R25</f>
        <v>FC Rottenburg</v>
      </c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3" t="s">
        <v>19</v>
      </c>
      <c r="AF40" s="159" t="str">
        <f>R22</f>
        <v>SV Böblingen </v>
      </c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60"/>
      <c r="AW40" s="279"/>
      <c r="AX40" s="293"/>
      <c r="AY40" s="4" t="s">
        <v>18</v>
      </c>
      <c r="AZ40" s="293"/>
      <c r="BA40" s="294"/>
      <c r="BB40" s="297"/>
      <c r="BC40" s="298"/>
      <c r="BD40" s="12"/>
      <c r="BE40" s="26" t="str">
        <f t="shared" si="3"/>
        <v>0</v>
      </c>
      <c r="BF40" s="28" t="str">
        <f t="shared" si="4"/>
        <v>0</v>
      </c>
      <c r="BG40" s="28" t="s">
        <v>18</v>
      </c>
      <c r="BH40" s="28" t="str">
        <f t="shared" si="0"/>
        <v>0</v>
      </c>
      <c r="BI40" s="29"/>
      <c r="BJ40" s="29"/>
      <c r="BK40" s="35"/>
      <c r="BL40" s="35"/>
      <c r="BM40" s="40" t="str">
        <f>$D$16</f>
        <v>TuS Ergenzingen 1</v>
      </c>
      <c r="BN40" s="37" t="e">
        <f>SUM($BF$30+$BH$34+$BH$39+$BF$46)</f>
        <v>#VALUE!</v>
      </c>
      <c r="BO40" s="37">
        <f>SUM($AW$30+$AZ$34+$AZ$39+$AW$46)</f>
        <v>0</v>
      </c>
      <c r="BP40" s="38" t="s">
        <v>18</v>
      </c>
      <c r="BQ40" s="37">
        <f>SUM($AZ$30+$AW$34+$AW$39+$AZ$46)</f>
        <v>0</v>
      </c>
      <c r="BR40" s="67">
        <f>SUM(BO40-BQ40)</f>
        <v>0</v>
      </c>
      <c r="BS40" s="29"/>
      <c r="BT40" s="29"/>
      <c r="BU40" s="29" t="s">
        <v>18</v>
      </c>
      <c r="BV40" s="26" t="str">
        <f t="shared" si="1"/>
        <v>0</v>
      </c>
      <c r="BW40" s="30"/>
      <c r="BX40" s="29"/>
      <c r="BY40" s="29" t="str">
        <f>$AG$19</f>
        <v>FV 08 Rottweil</v>
      </c>
      <c r="BZ40" s="26">
        <f>SUM($BV$33+$BE$38+$BV$45)</f>
        <v>0</v>
      </c>
      <c r="CA40" s="32">
        <f>SUM($AZ$33+$AW$38+$AZ$45)</f>
        <v>0</v>
      </c>
      <c r="CB40" s="41" t="s">
        <v>18</v>
      </c>
      <c r="CC40" s="33">
        <f>SUM($AW$33+$AZ$38+$AW$45)</f>
        <v>0</v>
      </c>
      <c r="CD40" s="34">
        <f>SUM(CA40-CC40)</f>
        <v>0</v>
      </c>
    </row>
    <row r="41" spans="2:82" ht="15.75" customHeight="1" thickBot="1">
      <c r="B41" s="283">
        <v>12</v>
      </c>
      <c r="C41" s="284"/>
      <c r="D41" s="284"/>
      <c r="E41" s="284"/>
      <c r="F41" s="284"/>
      <c r="G41" s="284" t="s">
        <v>29</v>
      </c>
      <c r="H41" s="284"/>
      <c r="I41" s="284"/>
      <c r="J41" s="203">
        <f t="shared" si="2"/>
        <v>0.4513888888888886</v>
      </c>
      <c r="K41" s="204"/>
      <c r="L41" s="204"/>
      <c r="M41" s="204"/>
      <c r="N41" s="205"/>
      <c r="O41" s="217" t="str">
        <f>R23</f>
        <v>TSV Kuppingen</v>
      </c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5" t="s">
        <v>19</v>
      </c>
      <c r="AF41" s="211" t="str">
        <f>R24</f>
        <v>TSG Balingen</v>
      </c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2"/>
      <c r="AW41" s="155"/>
      <c r="AX41" s="119"/>
      <c r="AY41" s="5" t="s">
        <v>18</v>
      </c>
      <c r="AZ41" s="119"/>
      <c r="BA41" s="120"/>
      <c r="BB41" s="155"/>
      <c r="BC41" s="156"/>
      <c r="BD41" s="12"/>
      <c r="BE41" s="26" t="str">
        <f t="shared" si="3"/>
        <v>0</v>
      </c>
      <c r="BF41" s="28" t="str">
        <f t="shared" si="4"/>
        <v>0</v>
      </c>
      <c r="BG41" s="28" t="s">
        <v>18</v>
      </c>
      <c r="BH41" s="28" t="str">
        <f t="shared" si="0"/>
        <v>0</v>
      </c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 t="s">
        <v>18</v>
      </c>
      <c r="BV41" s="26" t="str">
        <f t="shared" si="1"/>
        <v>0</v>
      </c>
      <c r="BW41" s="30"/>
      <c r="BX41" s="29"/>
      <c r="BY41" s="29"/>
      <c r="BZ41" s="29"/>
      <c r="CA41" s="32"/>
      <c r="CB41" s="32"/>
      <c r="CC41" s="32"/>
      <c r="CD41" s="32"/>
    </row>
    <row r="42" spans="2:82" ht="15.75" customHeight="1">
      <c r="B42" s="281">
        <v>13</v>
      </c>
      <c r="C42" s="282"/>
      <c r="D42" s="282"/>
      <c r="E42" s="282"/>
      <c r="F42" s="282"/>
      <c r="G42" s="282" t="s">
        <v>15</v>
      </c>
      <c r="H42" s="282"/>
      <c r="I42" s="282"/>
      <c r="J42" s="208">
        <f t="shared" si="2"/>
        <v>0.45833333333333304</v>
      </c>
      <c r="K42" s="209"/>
      <c r="L42" s="209"/>
      <c r="M42" s="209"/>
      <c r="N42" s="210"/>
      <c r="O42" s="285" t="str">
        <f>D16</f>
        <v>TuS Ergenzingen 1</v>
      </c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4" t="s">
        <v>19</v>
      </c>
      <c r="AF42" s="159" t="str">
        <f>D18</f>
        <v>FC Grosselfingen</v>
      </c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60"/>
      <c r="AW42" s="129"/>
      <c r="AX42" s="125"/>
      <c r="AY42" s="4" t="s">
        <v>18</v>
      </c>
      <c r="AZ42" s="125"/>
      <c r="BA42" s="126"/>
      <c r="BB42" s="279"/>
      <c r="BC42" s="280"/>
      <c r="BD42" s="12"/>
      <c r="BE42" s="26" t="str">
        <f t="shared" si="3"/>
        <v>0</v>
      </c>
      <c r="BF42" s="28" t="str">
        <f t="shared" si="4"/>
        <v>0</v>
      </c>
      <c r="BG42" s="28" t="s">
        <v>18</v>
      </c>
      <c r="BH42" s="28" t="str">
        <f t="shared" si="0"/>
        <v>0</v>
      </c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 t="s">
        <v>18</v>
      </c>
      <c r="BV42" s="26" t="str">
        <f t="shared" si="1"/>
        <v>0</v>
      </c>
      <c r="BW42" s="30"/>
      <c r="BX42" s="29"/>
      <c r="BY42" s="31" t="s">
        <v>28</v>
      </c>
      <c r="BZ42" s="29" t="s">
        <v>23</v>
      </c>
      <c r="CA42" s="121" t="s">
        <v>24</v>
      </c>
      <c r="CB42" s="121"/>
      <c r="CC42" s="121"/>
      <c r="CD42" s="41" t="s">
        <v>25</v>
      </c>
    </row>
    <row r="43" spans="2:82" ht="15.75" customHeight="1" thickBot="1">
      <c r="B43" s="283">
        <v>14</v>
      </c>
      <c r="C43" s="284"/>
      <c r="D43" s="284"/>
      <c r="E43" s="284"/>
      <c r="F43" s="284"/>
      <c r="G43" s="284" t="s">
        <v>15</v>
      </c>
      <c r="H43" s="284"/>
      <c r="I43" s="284"/>
      <c r="J43" s="203">
        <f t="shared" si="2"/>
        <v>0.46527777777777746</v>
      </c>
      <c r="K43" s="204"/>
      <c r="L43" s="204"/>
      <c r="M43" s="204"/>
      <c r="N43" s="205"/>
      <c r="O43" s="217" t="str">
        <f>D17</f>
        <v>TSG Young Boys Reutlingen 1</v>
      </c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5" t="s">
        <v>19</v>
      </c>
      <c r="AF43" s="211" t="str">
        <f>D19</f>
        <v>SV Deckenpfronn</v>
      </c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2"/>
      <c r="AW43" s="155"/>
      <c r="AX43" s="119"/>
      <c r="AY43" s="5" t="s">
        <v>18</v>
      </c>
      <c r="AZ43" s="119"/>
      <c r="BA43" s="120"/>
      <c r="BB43" s="155"/>
      <c r="BC43" s="156"/>
      <c r="BD43" s="12"/>
      <c r="BE43" s="26" t="str">
        <f t="shared" si="3"/>
        <v>0</v>
      </c>
      <c r="BF43" s="28" t="str">
        <f t="shared" si="4"/>
        <v>0</v>
      </c>
      <c r="BG43" s="28" t="s">
        <v>18</v>
      </c>
      <c r="BH43" s="28" t="str">
        <f t="shared" si="0"/>
        <v>0</v>
      </c>
      <c r="BI43" s="29"/>
      <c r="BJ43" s="29"/>
      <c r="BK43" s="35"/>
      <c r="BL43" s="35"/>
      <c r="BM43" s="36" t="str">
        <f>AG16</f>
        <v>TuS Ergenzingen 2</v>
      </c>
      <c r="BN43" s="37" t="e">
        <f>SUM($BH$33+$BF$40+$BF$44+#REF!)</f>
        <v>#REF!</v>
      </c>
      <c r="BO43" s="37" t="e">
        <f>SUM($AZ$33+$AW$40+$AW$44+#REF!)</f>
        <v>#REF!</v>
      </c>
      <c r="BP43" s="38" t="s">
        <v>18</v>
      </c>
      <c r="BQ43" s="37" t="e">
        <f>SUM($AW$33+$AZ$40+$AZ$44+#REF!)</f>
        <v>#REF!</v>
      </c>
      <c r="BR43" s="39" t="e">
        <f>SUM(BO43-BQ43)</f>
        <v>#REF!</v>
      </c>
      <c r="BS43" s="29"/>
      <c r="BT43" s="29"/>
      <c r="BU43" s="29" t="s">
        <v>18</v>
      </c>
      <c r="BV43" s="26" t="str">
        <f t="shared" si="1"/>
        <v>0</v>
      </c>
      <c r="BW43" s="30"/>
      <c r="BX43" s="29"/>
      <c r="BY43" s="29" t="str">
        <f>$R$22</f>
        <v>SV Böblingen </v>
      </c>
      <c r="BZ43" s="26">
        <f>SUM($BE$34+$BV$40+$BE$46)</f>
        <v>0</v>
      </c>
      <c r="CA43" s="32">
        <f>SUM($AW$34+$AZ$40+$AW$46)</f>
        <v>0</v>
      </c>
      <c r="CB43" s="41" t="s">
        <v>18</v>
      </c>
      <c r="CC43" s="33">
        <f>SUM($AZ$34+$AW$40+$AZ$46)</f>
        <v>0</v>
      </c>
      <c r="CD43" s="34">
        <f>SUM(CA43-CC43)</f>
        <v>0</v>
      </c>
    </row>
    <row r="44" spans="2:82" ht="15.75" customHeight="1">
      <c r="B44" s="281">
        <v>15</v>
      </c>
      <c r="C44" s="282"/>
      <c r="D44" s="282"/>
      <c r="E44" s="282"/>
      <c r="F44" s="282"/>
      <c r="G44" s="282" t="s">
        <v>21</v>
      </c>
      <c r="H44" s="282"/>
      <c r="I44" s="282"/>
      <c r="J44" s="208">
        <f t="shared" si="2"/>
        <v>0.4722222222222219</v>
      </c>
      <c r="K44" s="209"/>
      <c r="L44" s="209"/>
      <c r="M44" s="209"/>
      <c r="N44" s="210"/>
      <c r="O44" s="285" t="str">
        <f>AG16</f>
        <v>TuS Ergenzingen 2</v>
      </c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4" t="s">
        <v>19</v>
      </c>
      <c r="AF44" s="159" t="str">
        <f>AG18</f>
        <v>SG Ahldorf-Mühlen</v>
      </c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60"/>
      <c r="AW44" s="129"/>
      <c r="AX44" s="125"/>
      <c r="AY44" s="4" t="s">
        <v>18</v>
      </c>
      <c r="AZ44" s="125"/>
      <c r="BA44" s="126"/>
      <c r="BB44" s="279"/>
      <c r="BC44" s="280"/>
      <c r="BD44" s="12"/>
      <c r="BE44" s="26" t="str">
        <f t="shared" si="3"/>
        <v>0</v>
      </c>
      <c r="BF44" s="28" t="str">
        <f t="shared" si="4"/>
        <v>0</v>
      </c>
      <c r="BG44" s="28" t="s">
        <v>18</v>
      </c>
      <c r="BH44" s="28" t="str">
        <f t="shared" si="0"/>
        <v>0</v>
      </c>
      <c r="BI44" s="29"/>
      <c r="BJ44" s="29"/>
      <c r="BK44" s="35"/>
      <c r="BL44" s="35"/>
      <c r="BM44" s="36" t="str">
        <f>AG17</f>
        <v>SV Althengstett</v>
      </c>
      <c r="BN44" s="37" t="e">
        <f>SUM($BF$36+$BH$40+$BF$45+#REF!)</f>
        <v>#REF!</v>
      </c>
      <c r="BO44" s="37" t="e">
        <f>SUM($AW$36+$AZ$40+$AW$45+#REF!)</f>
        <v>#REF!</v>
      </c>
      <c r="BP44" s="38" t="s">
        <v>18</v>
      </c>
      <c r="BQ44" s="37" t="e">
        <f>SUM($AZ$36+$AW$40+$AZ$45+#REF!)</f>
        <v>#REF!</v>
      </c>
      <c r="BR44" s="39" t="e">
        <f>SUM(BO44-BQ44)</f>
        <v>#REF!</v>
      </c>
      <c r="BS44" s="29"/>
      <c r="BT44" s="29"/>
      <c r="BU44" s="29" t="s">
        <v>18</v>
      </c>
      <c r="BV44" s="26" t="str">
        <f t="shared" si="1"/>
        <v>0</v>
      </c>
      <c r="BW44" s="30"/>
      <c r="BX44" s="29"/>
      <c r="BY44" s="29" t="str">
        <f>$R$23</f>
        <v>TSV Kuppingen</v>
      </c>
      <c r="BZ44" s="26">
        <f>SUM($BV$34+$BE$41+$BE$47)</f>
        <v>0</v>
      </c>
      <c r="CA44" s="32">
        <f>SUM($AZ$34+$AW$41+$AW$47)</f>
        <v>0</v>
      </c>
      <c r="CB44" s="41" t="s">
        <v>18</v>
      </c>
      <c r="CC44" s="33">
        <f>SUM($AW$34+$AZ$41+$AZ$47)</f>
        <v>0</v>
      </c>
      <c r="CD44" s="34">
        <f>SUM(CA44-CC44)</f>
        <v>0</v>
      </c>
    </row>
    <row r="45" spans="2:82" ht="15.75" customHeight="1" thickBot="1">
      <c r="B45" s="283">
        <v>16</v>
      </c>
      <c r="C45" s="284"/>
      <c r="D45" s="284"/>
      <c r="E45" s="284"/>
      <c r="F45" s="284"/>
      <c r="G45" s="284" t="s">
        <v>21</v>
      </c>
      <c r="H45" s="284"/>
      <c r="I45" s="284"/>
      <c r="J45" s="203">
        <f t="shared" si="2"/>
        <v>0.4791666666666663</v>
      </c>
      <c r="K45" s="204"/>
      <c r="L45" s="204"/>
      <c r="M45" s="204"/>
      <c r="N45" s="205"/>
      <c r="O45" s="217" t="str">
        <f>AG17</f>
        <v>SV Althengstett</v>
      </c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5" t="s">
        <v>19</v>
      </c>
      <c r="AF45" s="211" t="str">
        <f>AG19</f>
        <v>FV 08 Rottweil</v>
      </c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2"/>
      <c r="AW45" s="155"/>
      <c r="AX45" s="119"/>
      <c r="AY45" s="5" t="s">
        <v>18</v>
      </c>
      <c r="AZ45" s="119"/>
      <c r="BA45" s="120"/>
      <c r="BB45" s="155"/>
      <c r="BC45" s="156"/>
      <c r="BD45" s="12"/>
      <c r="BE45" s="26" t="str">
        <f t="shared" si="3"/>
        <v>0</v>
      </c>
      <c r="BF45" s="28" t="str">
        <f t="shared" si="4"/>
        <v>0</v>
      </c>
      <c r="BG45" s="28" t="s">
        <v>18</v>
      </c>
      <c r="BH45" s="28" t="str">
        <f t="shared" si="0"/>
        <v>0</v>
      </c>
      <c r="BI45" s="29"/>
      <c r="BJ45" s="29"/>
      <c r="BK45" s="35"/>
      <c r="BL45" s="35"/>
      <c r="BM45" s="40" t="str">
        <f>AG18</f>
        <v>SG Ahldorf-Mühlen</v>
      </c>
      <c r="BN45" s="37" t="e">
        <f>SUM($BF$32+$BH$36+$BH$41+#REF!)</f>
        <v>#REF!</v>
      </c>
      <c r="BO45" s="37" t="e">
        <f>SUM($AW$32+$AZ$36+$AZ$41+#REF!)</f>
        <v>#REF!</v>
      </c>
      <c r="BP45" s="38" t="s">
        <v>18</v>
      </c>
      <c r="BQ45" s="37" t="e">
        <f>SUM($AZ$32+$AW$36+$AW$41+#REF!)</f>
        <v>#REF!</v>
      </c>
      <c r="BR45" s="67" t="e">
        <f>SUM(BO45-BQ45)</f>
        <v>#REF!</v>
      </c>
      <c r="BS45" s="29"/>
      <c r="BT45" s="29"/>
      <c r="BU45" s="29" t="s">
        <v>18</v>
      </c>
      <c r="BV45" s="26" t="str">
        <f t="shared" si="1"/>
        <v>0</v>
      </c>
      <c r="BW45" s="30"/>
      <c r="BX45" s="29"/>
      <c r="BY45" s="29" t="str">
        <f>$R$24</f>
        <v>TSG Balingen</v>
      </c>
      <c r="BZ45" s="26">
        <f>SUM($BE$35+$BV$41+$BV$46)</f>
        <v>0</v>
      </c>
      <c r="CA45" s="32">
        <f>SUM($AW$35+$AZ$41+$AZ$46)</f>
        <v>0</v>
      </c>
      <c r="CB45" s="41" t="s">
        <v>18</v>
      </c>
      <c r="CC45" s="33">
        <f>SUM($AZ$35+$AW$41+$AW$46)</f>
        <v>0</v>
      </c>
      <c r="CD45" s="34">
        <f>SUM(CA45-CC45)</f>
        <v>0</v>
      </c>
    </row>
    <row r="46" spans="2:82" ht="15.75" customHeight="1">
      <c r="B46" s="281">
        <v>17</v>
      </c>
      <c r="C46" s="282"/>
      <c r="D46" s="282"/>
      <c r="E46" s="282"/>
      <c r="F46" s="282"/>
      <c r="G46" s="282" t="s">
        <v>29</v>
      </c>
      <c r="H46" s="282"/>
      <c r="I46" s="282"/>
      <c r="J46" s="208">
        <f t="shared" si="2"/>
        <v>0.4861111111111107</v>
      </c>
      <c r="K46" s="209"/>
      <c r="L46" s="209"/>
      <c r="M46" s="209"/>
      <c r="N46" s="210"/>
      <c r="O46" s="285" t="str">
        <f>R22</f>
        <v>SV Böblingen </v>
      </c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4" t="s">
        <v>19</v>
      </c>
      <c r="AF46" s="159" t="str">
        <f>R24</f>
        <v>TSG Balingen</v>
      </c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60"/>
      <c r="AW46" s="129"/>
      <c r="AX46" s="125"/>
      <c r="AY46" s="4" t="s">
        <v>18</v>
      </c>
      <c r="AZ46" s="125"/>
      <c r="BA46" s="126"/>
      <c r="BB46" s="279"/>
      <c r="BC46" s="280"/>
      <c r="BD46" s="12"/>
      <c r="BE46" s="26" t="str">
        <f t="shared" si="3"/>
        <v>0</v>
      </c>
      <c r="BF46" s="28" t="str">
        <f t="shared" si="4"/>
        <v>0</v>
      </c>
      <c r="BG46" s="28" t="s">
        <v>18</v>
      </c>
      <c r="BH46" s="28" t="str">
        <f t="shared" si="0"/>
        <v>0</v>
      </c>
      <c r="BI46" s="29"/>
      <c r="BJ46" s="29"/>
      <c r="BK46" s="35"/>
      <c r="BL46" s="35"/>
      <c r="BM46" s="36" t="str">
        <f>AG19</f>
        <v>FV 08 Rottweil</v>
      </c>
      <c r="BN46" s="37">
        <f>SUM($BF$33+$BH$37+$BF$41+$BH$45)</f>
        <v>0</v>
      </c>
      <c r="BO46" s="37">
        <f>SUM($AW$33+$AZ$37+$AW$41+$AZ$45)</f>
        <v>0</v>
      </c>
      <c r="BP46" s="38" t="s">
        <v>18</v>
      </c>
      <c r="BQ46" s="37">
        <f>SUM($AZ$33+$AW$37+$AZ$41+$AW$45)</f>
        <v>0</v>
      </c>
      <c r="BR46" s="39">
        <f>SUM(BO46-BQ46)</f>
        <v>0</v>
      </c>
      <c r="BS46" s="29"/>
      <c r="BT46" s="29"/>
      <c r="BU46" s="29" t="s">
        <v>18</v>
      </c>
      <c r="BV46" s="26" t="str">
        <f t="shared" si="1"/>
        <v>0</v>
      </c>
      <c r="BW46" s="30"/>
      <c r="BX46" s="29"/>
      <c r="BY46" s="29" t="str">
        <f>$R$25</f>
        <v>FC Rottenburg</v>
      </c>
      <c r="BZ46" s="26">
        <f>SUM($BV$35+$BE$40+$BV$47)</f>
        <v>0</v>
      </c>
      <c r="CA46" s="32">
        <f>SUM($AZ$35+$AW$40+$AZ$47)</f>
        <v>0</v>
      </c>
      <c r="CB46" s="41" t="s">
        <v>18</v>
      </c>
      <c r="CC46" s="33">
        <f>SUM($AW$35+$AZ$40+$AW$47)</f>
        <v>0</v>
      </c>
      <c r="CD46" s="34">
        <f>SUM(CA46-CC46)</f>
        <v>0</v>
      </c>
    </row>
    <row r="47" spans="2:82" ht="15.75" customHeight="1" thickBot="1">
      <c r="B47" s="283">
        <v>18</v>
      </c>
      <c r="C47" s="284"/>
      <c r="D47" s="284"/>
      <c r="E47" s="284"/>
      <c r="F47" s="284"/>
      <c r="G47" s="284" t="s">
        <v>29</v>
      </c>
      <c r="H47" s="284"/>
      <c r="I47" s="284"/>
      <c r="J47" s="203">
        <f t="shared" si="2"/>
        <v>0.49305555555555514</v>
      </c>
      <c r="K47" s="204"/>
      <c r="L47" s="204"/>
      <c r="M47" s="204"/>
      <c r="N47" s="205"/>
      <c r="O47" s="217" t="str">
        <f>R23</f>
        <v>TSV Kuppingen</v>
      </c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5" t="s">
        <v>19</v>
      </c>
      <c r="AF47" s="211" t="str">
        <f>R25</f>
        <v>FC Rottenburg</v>
      </c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2"/>
      <c r="AW47" s="155"/>
      <c r="AX47" s="119"/>
      <c r="AY47" s="5" t="s">
        <v>18</v>
      </c>
      <c r="AZ47" s="119"/>
      <c r="BA47" s="120"/>
      <c r="BB47" s="155"/>
      <c r="BC47" s="156"/>
      <c r="BD47" s="12"/>
      <c r="BE47" s="26" t="str">
        <f t="shared" si="3"/>
        <v>0</v>
      </c>
      <c r="BF47" s="28" t="str">
        <f t="shared" si="4"/>
        <v>0</v>
      </c>
      <c r="BG47" s="28" t="s">
        <v>18</v>
      </c>
      <c r="BH47" s="28" t="str">
        <f t="shared" si="0"/>
        <v>0</v>
      </c>
      <c r="BI47" s="29"/>
      <c r="BJ47" s="29"/>
      <c r="BK47" s="35"/>
      <c r="BL47" s="35"/>
      <c r="BM47" s="36">
        <f>AG20</f>
        <v>0</v>
      </c>
      <c r="BN47" s="37" t="e">
        <f>SUM($BH$32+$BF$37+$BH$44+#REF!)</f>
        <v>#REF!</v>
      </c>
      <c r="BO47" s="37" t="e">
        <f>SUM($AZ$32+$AW$37+$AZ$44+#REF!)</f>
        <v>#REF!</v>
      </c>
      <c r="BP47" s="38" t="s">
        <v>18</v>
      </c>
      <c r="BQ47" s="37" t="e">
        <f>SUM($AW$32+$AZ$37+$AW$44+#REF!)</f>
        <v>#REF!</v>
      </c>
      <c r="BR47" s="39" t="e">
        <f>SUM(BO47-BQ47)</f>
        <v>#REF!</v>
      </c>
      <c r="BS47" s="29"/>
      <c r="BT47" s="29"/>
      <c r="BU47" s="29" t="s">
        <v>18</v>
      </c>
      <c r="BV47" s="26" t="str">
        <f t="shared" si="1"/>
        <v>0</v>
      </c>
      <c r="BW47" s="30"/>
      <c r="BX47" s="29"/>
      <c r="BY47" s="29"/>
      <c r="BZ47" s="29"/>
      <c r="CA47" s="29"/>
      <c r="CB47" s="29"/>
      <c r="CC47" s="32"/>
      <c r="CD47" s="32"/>
    </row>
    <row r="48" spans="2:60" ht="9" customHeight="1">
      <c r="B48" s="13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6"/>
      <c r="AX48" s="16"/>
      <c r="AY48" s="16"/>
      <c r="AZ48" s="16"/>
      <c r="BA48" s="16"/>
      <c r="BB48" s="16"/>
      <c r="BC48" s="16"/>
      <c r="BD48" s="12"/>
      <c r="BF48" s="24"/>
      <c r="BG48" s="24"/>
      <c r="BH48" s="24"/>
    </row>
    <row r="49" spans="2:60" ht="13.5" customHeight="1">
      <c r="B49" s="63" t="s">
        <v>72</v>
      </c>
      <c r="BD49" s="12"/>
      <c r="BF49" s="24"/>
      <c r="BG49" s="24"/>
      <c r="BH49" s="24"/>
    </row>
    <row r="50" spans="56:60" ht="6" customHeight="1" thickBot="1">
      <c r="BD50" s="12"/>
      <c r="BF50" s="24"/>
      <c r="BG50" s="24"/>
      <c r="BH50" s="24"/>
    </row>
    <row r="51" spans="2:84" ht="13.5" thickBot="1">
      <c r="B51" s="142" t="s">
        <v>11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142" t="s">
        <v>23</v>
      </c>
      <c r="Q51" s="143"/>
      <c r="R51" s="144"/>
      <c r="S51" s="142" t="s">
        <v>24</v>
      </c>
      <c r="T51" s="143"/>
      <c r="U51" s="143"/>
      <c r="V51" s="143"/>
      <c r="W51" s="144"/>
      <c r="X51" s="142" t="s">
        <v>25</v>
      </c>
      <c r="Y51" s="143"/>
      <c r="Z51" s="144"/>
      <c r="AA51" s="6"/>
      <c r="AB51" s="6"/>
      <c r="AC51" s="6"/>
      <c r="AD51" s="6"/>
      <c r="AE51" s="142" t="s">
        <v>12</v>
      </c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4"/>
      <c r="AS51" s="142" t="s">
        <v>23</v>
      </c>
      <c r="AT51" s="143"/>
      <c r="AU51" s="144"/>
      <c r="AV51" s="142" t="s">
        <v>24</v>
      </c>
      <c r="AW51" s="143"/>
      <c r="AX51" s="143"/>
      <c r="AY51" s="143"/>
      <c r="AZ51" s="144"/>
      <c r="BA51" s="142" t="s">
        <v>25</v>
      </c>
      <c r="BB51" s="143"/>
      <c r="BC51" s="144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9"/>
      <c r="BW51" s="69"/>
      <c r="BX51" s="68"/>
      <c r="CE51" s="70"/>
      <c r="CF51" s="70"/>
    </row>
    <row r="52" spans="2:84" ht="12" customHeight="1">
      <c r="B52" s="299" t="s">
        <v>7</v>
      </c>
      <c r="C52" s="264"/>
      <c r="D52" s="276">
        <f>IF(ISBLANK(AZ43),"",$BY$31)</f>
      </c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8"/>
      <c r="P52" s="300">
        <f>$BZ$31</f>
        <v>0</v>
      </c>
      <c r="Q52" s="301"/>
      <c r="R52" s="302"/>
      <c r="S52" s="264">
        <f>$CA$31</f>
        <v>0</v>
      </c>
      <c r="T52" s="264"/>
      <c r="U52" s="7" t="s">
        <v>18</v>
      </c>
      <c r="V52" s="264">
        <f>$CC$31</f>
        <v>0</v>
      </c>
      <c r="W52" s="264"/>
      <c r="X52" s="265">
        <f>$CD$31</f>
        <v>0</v>
      </c>
      <c r="Y52" s="266"/>
      <c r="Z52" s="267"/>
      <c r="AE52" s="299" t="s">
        <v>7</v>
      </c>
      <c r="AF52" s="264"/>
      <c r="AG52" s="153">
        <f>IF(ISBLANK(AZ45),"",$BY$37)</f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4"/>
      <c r="AS52" s="300">
        <f>$BZ$37</f>
        <v>0</v>
      </c>
      <c r="AT52" s="301"/>
      <c r="AU52" s="302"/>
      <c r="AV52" s="264">
        <f>$CA$37</f>
        <v>0</v>
      </c>
      <c r="AW52" s="264"/>
      <c r="AX52" s="7" t="s">
        <v>18</v>
      </c>
      <c r="AY52" s="264">
        <f>$CC$37</f>
        <v>0</v>
      </c>
      <c r="AZ52" s="264"/>
      <c r="BA52" s="265">
        <f>$CD$37</f>
        <v>0</v>
      </c>
      <c r="BB52" s="266"/>
      <c r="BC52" s="267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0"/>
      <c r="BX52" s="29"/>
      <c r="BY52" s="29"/>
      <c r="BZ52" s="29"/>
      <c r="CA52" s="29"/>
      <c r="CB52" s="29"/>
      <c r="CC52" s="32"/>
      <c r="CD52" s="32"/>
      <c r="CE52" s="23"/>
      <c r="CF52" s="23"/>
    </row>
    <row r="53" spans="2:88" ht="12" customHeight="1">
      <c r="B53" s="127" t="s">
        <v>8</v>
      </c>
      <c r="C53" s="128"/>
      <c r="D53" s="303">
        <f>IF(ISBLANK(AZ43),"",$BY$32)</f>
      </c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5"/>
      <c r="P53" s="139">
        <f>$BZ$32</f>
        <v>0</v>
      </c>
      <c r="Q53" s="140"/>
      <c r="R53" s="141"/>
      <c r="S53" s="128">
        <f>$CA$32</f>
        <v>0</v>
      </c>
      <c r="T53" s="128"/>
      <c r="U53" s="8" t="s">
        <v>18</v>
      </c>
      <c r="V53" s="128">
        <f>$CC$32</f>
        <v>0</v>
      </c>
      <c r="W53" s="128"/>
      <c r="X53" s="122">
        <f>$CD$32</f>
        <v>0</v>
      </c>
      <c r="Y53" s="123"/>
      <c r="Z53" s="124"/>
      <c r="AE53" s="127" t="s">
        <v>8</v>
      </c>
      <c r="AF53" s="128"/>
      <c r="AG53" s="197">
        <f>IF(ISBLANK(AZ45),"",$BY$38)</f>
      </c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8"/>
      <c r="AS53" s="139">
        <f>$BZ$38</f>
        <v>0</v>
      </c>
      <c r="AT53" s="140"/>
      <c r="AU53" s="141"/>
      <c r="AV53" s="128">
        <f>$CA$38</f>
        <v>0</v>
      </c>
      <c r="AW53" s="128"/>
      <c r="AX53" s="8" t="s">
        <v>18</v>
      </c>
      <c r="AY53" s="128">
        <f>$CC$38</f>
        <v>0</v>
      </c>
      <c r="AZ53" s="128"/>
      <c r="BA53" s="122">
        <f>$CD$38</f>
        <v>0</v>
      </c>
      <c r="BB53" s="123"/>
      <c r="BC53" s="124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0"/>
      <c r="BX53" s="29"/>
      <c r="BY53" s="29"/>
      <c r="BZ53" s="29"/>
      <c r="CA53" s="29"/>
      <c r="CB53" s="29"/>
      <c r="CC53" s="32"/>
      <c r="CD53" s="32"/>
      <c r="CE53" s="23"/>
      <c r="CF53" s="23"/>
      <c r="CG53" s="2"/>
      <c r="CH53" s="2"/>
      <c r="CI53" s="2"/>
      <c r="CJ53" s="2"/>
    </row>
    <row r="54" spans="2:90" ht="12" customHeight="1">
      <c r="B54" s="127" t="s">
        <v>9</v>
      </c>
      <c r="C54" s="128"/>
      <c r="D54" s="303">
        <f>IF(ISBLANK(AZ43),"",$BY$33)</f>
      </c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5"/>
      <c r="P54" s="139">
        <f>$BZ$33</f>
        <v>0</v>
      </c>
      <c r="Q54" s="140"/>
      <c r="R54" s="141"/>
      <c r="S54" s="128">
        <f>$CA$33</f>
        <v>0</v>
      </c>
      <c r="T54" s="128"/>
      <c r="U54" s="8" t="s">
        <v>18</v>
      </c>
      <c r="V54" s="128">
        <f>$CC$33</f>
        <v>0</v>
      </c>
      <c r="W54" s="128"/>
      <c r="X54" s="122">
        <f>$CD$33</f>
        <v>0</v>
      </c>
      <c r="Y54" s="123"/>
      <c r="Z54" s="124"/>
      <c r="AE54" s="127" t="s">
        <v>9</v>
      </c>
      <c r="AF54" s="128"/>
      <c r="AG54" s="197">
        <f>IF(ISBLANK(AZ45),"",$BY$39)</f>
      </c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8"/>
      <c r="AS54" s="139">
        <f>$BZ$39</f>
        <v>0</v>
      </c>
      <c r="AT54" s="140"/>
      <c r="AU54" s="141"/>
      <c r="AV54" s="128">
        <f>$CA$39</f>
        <v>0</v>
      </c>
      <c r="AW54" s="128"/>
      <c r="AX54" s="8" t="s">
        <v>18</v>
      </c>
      <c r="AY54" s="128">
        <f>$CC$39</f>
        <v>0</v>
      </c>
      <c r="AZ54" s="128"/>
      <c r="BA54" s="122">
        <f>$CD$39</f>
        <v>0</v>
      </c>
      <c r="BB54" s="123"/>
      <c r="BC54" s="124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0"/>
      <c r="BX54" s="29"/>
      <c r="BY54" s="29"/>
      <c r="BZ54" s="29"/>
      <c r="CA54" s="29"/>
      <c r="CB54" s="29"/>
      <c r="CC54" s="32"/>
      <c r="CD54" s="32"/>
      <c r="CE54" s="32"/>
      <c r="CF54" s="32"/>
      <c r="CG54" s="71"/>
      <c r="CH54" s="71"/>
      <c r="CI54" s="71"/>
      <c r="CJ54" s="71"/>
      <c r="CK54" s="71"/>
      <c r="CL54" s="71"/>
    </row>
    <row r="55" spans="2:90" s="6" customFormat="1" ht="12" customHeight="1" thickBot="1">
      <c r="B55" s="306" t="s">
        <v>10</v>
      </c>
      <c r="C55" s="307"/>
      <c r="D55" s="308">
        <f>IF(ISBLANK(AZ43),"",$BY$34)</f>
      </c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10"/>
      <c r="P55" s="145">
        <f>$BZ$34</f>
        <v>0</v>
      </c>
      <c r="Q55" s="146"/>
      <c r="R55" s="147"/>
      <c r="S55" s="138">
        <f>$CA$34</f>
        <v>0</v>
      </c>
      <c r="T55" s="138"/>
      <c r="U55" s="9" t="s">
        <v>18</v>
      </c>
      <c r="V55" s="138">
        <f>$CC$34</f>
        <v>0</v>
      </c>
      <c r="W55" s="138"/>
      <c r="X55" s="161">
        <f>$CD$34</f>
        <v>0</v>
      </c>
      <c r="Y55" s="162"/>
      <c r="Z55" s="163"/>
      <c r="AA55" s="1"/>
      <c r="AB55" s="1"/>
      <c r="AC55" s="1"/>
      <c r="AD55" s="1"/>
      <c r="AE55" s="306" t="s">
        <v>10</v>
      </c>
      <c r="AF55" s="307"/>
      <c r="AG55" s="151">
        <f>IF(ISBLANK(AZ45),"",$BY$40)</f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2"/>
      <c r="AS55" s="145">
        <f>$BZ$40</f>
        <v>0</v>
      </c>
      <c r="AT55" s="146"/>
      <c r="AU55" s="147"/>
      <c r="AV55" s="138">
        <f>$CA$40</f>
        <v>0</v>
      </c>
      <c r="AW55" s="138"/>
      <c r="AX55" s="9" t="s">
        <v>18</v>
      </c>
      <c r="AY55" s="138">
        <f>$CC$40</f>
        <v>0</v>
      </c>
      <c r="AZ55" s="138"/>
      <c r="BA55" s="161">
        <f>$CD$40</f>
        <v>0</v>
      </c>
      <c r="BB55" s="162"/>
      <c r="BC55" s="163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0"/>
      <c r="BX55" s="29"/>
      <c r="BY55" s="29"/>
      <c r="BZ55" s="29"/>
      <c r="CA55" s="29"/>
      <c r="CB55" s="29"/>
      <c r="CC55" s="32"/>
      <c r="CD55" s="32"/>
      <c r="CE55" s="32"/>
      <c r="CF55" s="32"/>
      <c r="CG55" s="72"/>
      <c r="CH55" s="72"/>
      <c r="CI55" s="72"/>
      <c r="CJ55" s="72"/>
      <c r="CK55" s="72"/>
      <c r="CL55" s="72"/>
    </row>
    <row r="56" spans="73:90" ht="6.75" customHeight="1" thickBot="1">
      <c r="BU56" s="29"/>
      <c r="BV56" s="30"/>
      <c r="BW56" s="30"/>
      <c r="BX56" s="29"/>
      <c r="BY56" s="31" t="s">
        <v>47</v>
      </c>
      <c r="BZ56" s="26" t="s">
        <v>23</v>
      </c>
      <c r="CA56" s="32" t="s">
        <v>24</v>
      </c>
      <c r="CB56" s="41"/>
      <c r="CC56" s="33"/>
      <c r="CD56" s="34" t="s">
        <v>25</v>
      </c>
      <c r="CE56" s="32"/>
      <c r="CF56" s="32"/>
      <c r="CG56" s="71"/>
      <c r="CH56" s="71"/>
      <c r="CI56" s="71"/>
      <c r="CJ56" s="71"/>
      <c r="CK56" s="71"/>
      <c r="CL56" s="71"/>
    </row>
    <row r="57" spans="16:90" ht="12" customHeight="1" thickBot="1">
      <c r="P57" s="142" t="s">
        <v>28</v>
      </c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4"/>
      <c r="AD57" s="142" t="s">
        <v>23</v>
      </c>
      <c r="AE57" s="143"/>
      <c r="AF57" s="144"/>
      <c r="AG57" s="142" t="s">
        <v>24</v>
      </c>
      <c r="AH57" s="143"/>
      <c r="AI57" s="143"/>
      <c r="AJ57" s="143"/>
      <c r="AK57" s="144"/>
      <c r="AL57" s="142" t="s">
        <v>25</v>
      </c>
      <c r="AM57" s="143"/>
      <c r="AN57" s="144"/>
      <c r="BU57" s="29"/>
      <c r="BV57" s="30"/>
      <c r="BW57" s="30"/>
      <c r="BX57" s="29"/>
      <c r="BY57" s="29">
        <f>$AG$54</f>
      </c>
      <c r="BZ57" s="26">
        <f>$AS$54</f>
        <v>0</v>
      </c>
      <c r="CA57" s="32">
        <f>$AV$54</f>
        <v>0</v>
      </c>
      <c r="CB57" s="41" t="s">
        <v>18</v>
      </c>
      <c r="CC57" s="33">
        <f>$AY$54</f>
        <v>0</v>
      </c>
      <c r="CD57" s="34">
        <f>$BA$54</f>
        <v>0</v>
      </c>
      <c r="CE57" s="32"/>
      <c r="CF57" s="32"/>
      <c r="CG57" s="71"/>
      <c r="CH57" s="71"/>
      <c r="CI57" s="71"/>
      <c r="CJ57" s="71"/>
      <c r="CK57" s="71"/>
      <c r="CL57" s="71"/>
    </row>
    <row r="58" spans="16:90" ht="12" customHeight="1">
      <c r="P58" s="299" t="s">
        <v>7</v>
      </c>
      <c r="Q58" s="264"/>
      <c r="R58" s="276">
        <f>IF(ISBLANK(AZ47),"",$BY$43)</f>
      </c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8"/>
      <c r="AD58" s="300">
        <f>$BZ$43</f>
        <v>0</v>
      </c>
      <c r="AE58" s="301"/>
      <c r="AF58" s="302"/>
      <c r="AG58" s="264">
        <f>$CA$43</f>
        <v>0</v>
      </c>
      <c r="AH58" s="264"/>
      <c r="AI58" s="7" t="s">
        <v>18</v>
      </c>
      <c r="AJ58" s="264">
        <f>$CC$43</f>
        <v>0</v>
      </c>
      <c r="AK58" s="264"/>
      <c r="AL58" s="265">
        <f>$CD$43</f>
        <v>0</v>
      </c>
      <c r="AM58" s="266"/>
      <c r="AN58" s="267"/>
      <c r="BU58" s="29"/>
      <c r="BV58" s="30"/>
      <c r="BW58" s="30"/>
      <c r="BX58" s="29"/>
      <c r="BY58" s="29">
        <f>$R$60</f>
      </c>
      <c r="BZ58" s="26">
        <f>$AD$60</f>
        <v>0</v>
      </c>
      <c r="CA58" s="32">
        <f>$AG$60</f>
        <v>0</v>
      </c>
      <c r="CB58" s="41" t="s">
        <v>18</v>
      </c>
      <c r="CC58" s="33">
        <f>$AJ$60</f>
        <v>0</v>
      </c>
      <c r="CD58" s="34">
        <f>$AL$60</f>
        <v>0</v>
      </c>
      <c r="CE58" s="32"/>
      <c r="CF58" s="32"/>
      <c r="CG58" s="71"/>
      <c r="CH58" s="71"/>
      <c r="CI58" s="71"/>
      <c r="CJ58" s="71"/>
      <c r="CK58" s="71"/>
      <c r="CL58" s="71"/>
    </row>
    <row r="59" spans="16:90" ht="12" customHeight="1">
      <c r="P59" s="127" t="s">
        <v>8</v>
      </c>
      <c r="Q59" s="128"/>
      <c r="R59" s="303">
        <f>IF(ISBLANK(AZ47),"",$BY$44)</f>
      </c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5"/>
      <c r="AD59" s="139">
        <f>$BZ$44</f>
        <v>0</v>
      </c>
      <c r="AE59" s="140"/>
      <c r="AF59" s="141"/>
      <c r="AG59" s="128">
        <f>$CA$44</f>
        <v>0</v>
      </c>
      <c r="AH59" s="128"/>
      <c r="AI59" s="8" t="s">
        <v>18</v>
      </c>
      <c r="AJ59" s="128">
        <f>$CC$44</f>
        <v>0</v>
      </c>
      <c r="AK59" s="128"/>
      <c r="AL59" s="122">
        <f>$CD$44</f>
        <v>0</v>
      </c>
      <c r="AM59" s="123"/>
      <c r="AN59" s="124"/>
      <c r="BU59" s="29"/>
      <c r="BV59" s="30"/>
      <c r="BW59" s="30"/>
      <c r="BX59" s="29"/>
      <c r="BY59" s="29">
        <f>$D$54</f>
      </c>
      <c r="BZ59" s="26">
        <f>$P$54</f>
        <v>0</v>
      </c>
      <c r="CA59" s="32">
        <f>$S$54</f>
        <v>0</v>
      </c>
      <c r="CB59" s="41" t="s">
        <v>18</v>
      </c>
      <c r="CC59" s="33">
        <f>$V$54</f>
        <v>0</v>
      </c>
      <c r="CD59" s="34">
        <f>$X$54</f>
        <v>0</v>
      </c>
      <c r="CE59" s="32"/>
      <c r="CF59" s="32"/>
      <c r="CG59" s="71"/>
      <c r="CH59" s="71"/>
      <c r="CI59" s="71"/>
      <c r="CJ59" s="71"/>
      <c r="CK59" s="71"/>
      <c r="CL59" s="71"/>
    </row>
    <row r="60" spans="16:90" ht="12" customHeight="1">
      <c r="P60" s="127" t="s">
        <v>9</v>
      </c>
      <c r="Q60" s="128"/>
      <c r="R60" s="303">
        <f>IF(ISBLANK(AZ47),"",$BY$45)</f>
      </c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5"/>
      <c r="AD60" s="139">
        <f>$BZ$45</f>
        <v>0</v>
      </c>
      <c r="AE60" s="140"/>
      <c r="AF60" s="141"/>
      <c r="AG60" s="128">
        <f>$CA$45</f>
        <v>0</v>
      </c>
      <c r="AH60" s="128"/>
      <c r="AI60" s="8" t="s">
        <v>18</v>
      </c>
      <c r="AJ60" s="128">
        <f>$CC$45</f>
        <v>0</v>
      </c>
      <c r="AK60" s="128"/>
      <c r="AL60" s="122">
        <f>$CD$45</f>
        <v>0</v>
      </c>
      <c r="AM60" s="123"/>
      <c r="AN60" s="124"/>
      <c r="BU60" s="29"/>
      <c r="BV60" s="30"/>
      <c r="BW60" s="30"/>
      <c r="BX60" s="29"/>
      <c r="BY60" s="31"/>
      <c r="BZ60" s="26"/>
      <c r="CA60" s="32"/>
      <c r="CB60" s="41"/>
      <c r="CC60" s="33"/>
      <c r="CD60" s="34"/>
      <c r="CE60" s="32"/>
      <c r="CF60" s="32"/>
      <c r="CG60" s="71"/>
      <c r="CH60" s="71"/>
      <c r="CI60" s="71"/>
      <c r="CJ60" s="71"/>
      <c r="CK60" s="71"/>
      <c r="CL60" s="71"/>
    </row>
    <row r="61" spans="16:90" ht="12" customHeight="1" thickBot="1">
      <c r="P61" s="306" t="s">
        <v>10</v>
      </c>
      <c r="Q61" s="307"/>
      <c r="R61" s="308">
        <f>IF(ISBLANK(AZ47),"",$BY$46)</f>
      </c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10"/>
      <c r="AD61" s="145">
        <f>$BZ$46</f>
        <v>0</v>
      </c>
      <c r="AE61" s="146"/>
      <c r="AF61" s="147"/>
      <c r="AG61" s="138">
        <f>$CA$46</f>
        <v>0</v>
      </c>
      <c r="AH61" s="138"/>
      <c r="AI61" s="9" t="s">
        <v>18</v>
      </c>
      <c r="AJ61" s="138">
        <f>$CC$46</f>
        <v>0</v>
      </c>
      <c r="AK61" s="138"/>
      <c r="AL61" s="161">
        <f>$CD$46</f>
        <v>0</v>
      </c>
      <c r="AM61" s="162"/>
      <c r="AN61" s="163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71"/>
      <c r="BV61" s="71"/>
      <c r="BW61" s="71"/>
      <c r="BX61" s="32"/>
      <c r="BY61" s="29"/>
      <c r="BZ61" s="29"/>
      <c r="CA61" s="29"/>
      <c r="CB61" s="29"/>
      <c r="CC61" s="32"/>
      <c r="CD61" s="32"/>
      <c r="CE61" s="32"/>
      <c r="CF61" s="32"/>
      <c r="CG61" s="71"/>
      <c r="CH61" s="71"/>
      <c r="CI61" s="71"/>
      <c r="CJ61" s="71"/>
      <c r="CK61" s="71"/>
      <c r="CL61" s="71"/>
    </row>
    <row r="62" spans="57:90" ht="9" customHeight="1"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71"/>
      <c r="BV62" s="71"/>
      <c r="BW62" s="71"/>
      <c r="BX62" s="32"/>
      <c r="CE62" s="32"/>
      <c r="CF62" s="32"/>
      <c r="CG62" s="71"/>
      <c r="CH62" s="71"/>
      <c r="CI62" s="71"/>
      <c r="CJ62" s="71"/>
      <c r="CK62" s="71"/>
      <c r="CL62" s="71"/>
    </row>
    <row r="63" spans="2:90" ht="6.75" customHeight="1">
      <c r="B63" s="13"/>
      <c r="C63" s="13"/>
      <c r="D63" s="13"/>
      <c r="E63" s="13"/>
      <c r="F63" s="13"/>
      <c r="G63" s="13"/>
      <c r="H63" s="13"/>
      <c r="I63" s="13"/>
      <c r="J63" s="14"/>
      <c r="K63" s="14"/>
      <c r="L63" s="14"/>
      <c r="M63" s="14"/>
      <c r="N63" s="14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6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6"/>
      <c r="AX63" s="16"/>
      <c r="AY63" s="16"/>
      <c r="AZ63" s="16"/>
      <c r="BA63" s="16"/>
      <c r="BB63" s="16"/>
      <c r="BC63" s="16"/>
      <c r="BD63" s="71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71"/>
      <c r="BV63" s="71"/>
      <c r="BW63" s="71"/>
      <c r="BX63" s="32"/>
      <c r="BY63" s="29"/>
      <c r="BZ63" s="29"/>
      <c r="CA63" s="29"/>
      <c r="CB63" s="29"/>
      <c r="CC63" s="32"/>
      <c r="CD63" s="32"/>
      <c r="CE63" s="32"/>
      <c r="CF63" s="32"/>
      <c r="CG63" s="71"/>
      <c r="CH63" s="71"/>
      <c r="CI63" s="71"/>
      <c r="CJ63" s="71"/>
      <c r="CK63" s="71"/>
      <c r="CL63" s="71"/>
    </row>
    <row r="64" spans="2:90" ht="33.75" customHeight="1">
      <c r="B64" s="109" t="s">
        <v>80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43"/>
      <c r="AW64" s="43"/>
      <c r="AX64" s="43"/>
      <c r="AY64" s="43"/>
      <c r="AZ64" s="43"/>
      <c r="BA64" s="43"/>
      <c r="BB64" s="43"/>
      <c r="BC64" s="43"/>
      <c r="BD64" s="71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71"/>
      <c r="BV64" s="71"/>
      <c r="BW64" s="71"/>
      <c r="BX64" s="32"/>
      <c r="BY64" s="29"/>
      <c r="BZ64" s="29"/>
      <c r="CA64" s="29"/>
      <c r="CB64" s="29"/>
      <c r="CC64" s="32"/>
      <c r="CD64" s="32"/>
      <c r="CE64" s="32"/>
      <c r="CF64" s="32"/>
      <c r="CG64" s="71"/>
      <c r="CH64" s="71"/>
      <c r="CI64" s="71"/>
      <c r="CJ64" s="71"/>
      <c r="CK64" s="71"/>
      <c r="CL64" s="71"/>
    </row>
    <row r="65" spans="2:90" ht="27" customHeight="1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BD65" s="71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71"/>
      <c r="BV65" s="71"/>
      <c r="BW65" s="71"/>
      <c r="BX65" s="32"/>
      <c r="BY65" s="29"/>
      <c r="BZ65" s="29"/>
      <c r="CA65" s="29"/>
      <c r="CB65" s="29"/>
      <c r="CC65" s="32"/>
      <c r="CD65" s="32"/>
      <c r="CE65" s="32"/>
      <c r="CF65" s="32"/>
      <c r="CG65" s="71"/>
      <c r="CH65" s="71"/>
      <c r="CI65" s="71"/>
      <c r="CJ65" s="71"/>
      <c r="CK65" s="71"/>
      <c r="CL65" s="71"/>
    </row>
    <row r="66" spans="56:90" ht="6" customHeight="1">
      <c r="BD66" s="71"/>
      <c r="BU66" s="29"/>
      <c r="BV66" s="30"/>
      <c r="BW66" s="30"/>
      <c r="BX66" s="29"/>
      <c r="BY66" s="29"/>
      <c r="BZ66" s="29"/>
      <c r="CA66" s="29"/>
      <c r="CB66" s="29"/>
      <c r="CC66" s="32"/>
      <c r="CD66" s="32"/>
      <c r="CE66" s="32"/>
      <c r="CF66" s="32"/>
      <c r="CG66" s="71"/>
      <c r="CH66" s="71"/>
      <c r="CI66" s="71"/>
      <c r="CJ66" s="71"/>
      <c r="CK66" s="71"/>
      <c r="CL66" s="71"/>
    </row>
    <row r="67" spans="2:90" ht="12.75">
      <c r="B67" s="63" t="s">
        <v>30</v>
      </c>
      <c r="BU67" s="29"/>
      <c r="BV67" s="30"/>
      <c r="BW67" s="30"/>
      <c r="BX67" s="29"/>
      <c r="BY67" s="29"/>
      <c r="BZ67" s="29"/>
      <c r="CA67" s="29"/>
      <c r="CB67" s="29"/>
      <c r="CC67" s="32"/>
      <c r="CD67" s="32"/>
      <c r="CE67" s="32"/>
      <c r="CF67" s="32"/>
      <c r="CG67" s="71"/>
      <c r="CH67" s="71"/>
      <c r="CI67" s="71"/>
      <c r="CJ67" s="71"/>
      <c r="CK67" s="71"/>
      <c r="CL67" s="71"/>
    </row>
    <row r="68" spans="73:90" ht="6" customHeight="1" thickBot="1">
      <c r="BU68" s="29"/>
      <c r="BV68" s="30"/>
      <c r="BW68" s="30"/>
      <c r="BX68" s="29"/>
      <c r="BY68" s="29"/>
      <c r="BZ68" s="29"/>
      <c r="CA68" s="29"/>
      <c r="CB68" s="29"/>
      <c r="CC68" s="32"/>
      <c r="CD68" s="32"/>
      <c r="CE68" s="32"/>
      <c r="CF68" s="32"/>
      <c r="CG68" s="71"/>
      <c r="CH68" s="71"/>
      <c r="CI68" s="71"/>
      <c r="CJ68" s="71"/>
      <c r="CK68" s="71"/>
      <c r="CL68" s="71"/>
    </row>
    <row r="69" spans="2:90" ht="15.75" customHeight="1" thickBot="1">
      <c r="B69" s="113" t="s">
        <v>31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5"/>
      <c r="AE69" s="113" t="s">
        <v>32</v>
      </c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5"/>
      <c r="BU69" s="29"/>
      <c r="BV69" s="30"/>
      <c r="BW69" s="30"/>
      <c r="BX69" s="29"/>
      <c r="BY69" s="29"/>
      <c r="BZ69" s="29"/>
      <c r="CA69" s="29"/>
      <c r="CB69" s="29"/>
      <c r="CC69" s="32"/>
      <c r="CD69" s="32"/>
      <c r="CE69" s="32"/>
      <c r="CF69" s="32"/>
      <c r="CG69" s="71"/>
      <c r="CH69" s="71"/>
      <c r="CI69" s="71"/>
      <c r="CJ69" s="71"/>
      <c r="CK69" s="71"/>
      <c r="CL69" s="71"/>
    </row>
    <row r="70" spans="2:90" ht="15" customHeight="1">
      <c r="B70" s="227" t="s">
        <v>33</v>
      </c>
      <c r="C70" s="228"/>
      <c r="D70" s="228"/>
      <c r="E70" s="229"/>
      <c r="F70" s="226" t="s">
        <v>7</v>
      </c>
      <c r="G70" s="178"/>
      <c r="H70" s="153">
        <f>$D$52</f>
      </c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4"/>
      <c r="AE70" s="227" t="s">
        <v>36</v>
      </c>
      <c r="AF70" s="228"/>
      <c r="AG70" s="228"/>
      <c r="AH70" s="229"/>
      <c r="AI70" s="226" t="s">
        <v>7</v>
      </c>
      <c r="AJ70" s="178"/>
      <c r="AK70" s="153">
        <f>$D$53</f>
      </c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71"/>
      <c r="BV70" s="71"/>
      <c r="BW70" s="71"/>
      <c r="BX70" s="32"/>
      <c r="BY70" s="29"/>
      <c r="BZ70" s="29"/>
      <c r="CA70" s="29"/>
      <c r="CB70" s="29"/>
      <c r="CC70" s="32"/>
      <c r="CD70" s="32"/>
      <c r="CE70" s="32"/>
      <c r="CF70" s="32"/>
      <c r="CG70" s="71"/>
      <c r="CH70" s="71"/>
      <c r="CI70" s="71"/>
      <c r="CJ70" s="71"/>
      <c r="CK70" s="71"/>
      <c r="CL70" s="71"/>
    </row>
    <row r="71" spans="2:90" ht="15" customHeight="1">
      <c r="B71" s="134" t="s">
        <v>34</v>
      </c>
      <c r="C71" s="135"/>
      <c r="D71" s="135"/>
      <c r="E71" s="136"/>
      <c r="F71" s="137" t="s">
        <v>8</v>
      </c>
      <c r="G71" s="128"/>
      <c r="H71" s="197">
        <f>$AG$53</f>
      </c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8"/>
      <c r="AE71" s="134" t="s">
        <v>37</v>
      </c>
      <c r="AF71" s="135"/>
      <c r="AG71" s="135"/>
      <c r="AH71" s="136"/>
      <c r="AI71" s="137" t="s">
        <v>8</v>
      </c>
      <c r="AJ71" s="128"/>
      <c r="AK71" s="197">
        <f>$AG$52</f>
      </c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8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71"/>
      <c r="BV71" s="71"/>
      <c r="BW71" s="71"/>
      <c r="BX71" s="32"/>
      <c r="BY71" s="29"/>
      <c r="BZ71" s="29"/>
      <c r="CA71" s="29"/>
      <c r="CB71" s="29"/>
      <c r="CC71" s="32"/>
      <c r="CD71" s="32"/>
      <c r="CE71" s="32"/>
      <c r="CF71" s="32"/>
      <c r="CG71" s="71"/>
      <c r="CH71" s="71"/>
      <c r="CI71" s="71"/>
      <c r="CJ71" s="71"/>
      <c r="CK71" s="71"/>
      <c r="CL71" s="71"/>
    </row>
    <row r="72" spans="2:90" ht="15" customHeight="1" thickBot="1">
      <c r="B72" s="221" t="s">
        <v>35</v>
      </c>
      <c r="C72" s="222"/>
      <c r="D72" s="222"/>
      <c r="E72" s="223"/>
      <c r="F72" s="150" t="s">
        <v>9</v>
      </c>
      <c r="G72" s="138"/>
      <c r="H72" s="151">
        <f>$R$58</f>
      </c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2"/>
      <c r="AE72" s="221" t="s">
        <v>38</v>
      </c>
      <c r="AF72" s="222"/>
      <c r="AG72" s="222"/>
      <c r="AH72" s="223"/>
      <c r="AI72" s="150" t="s">
        <v>9</v>
      </c>
      <c r="AJ72" s="138"/>
      <c r="AK72" s="151">
        <f>$R$59</f>
      </c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2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71"/>
      <c r="BV72" s="71"/>
      <c r="BW72" s="71"/>
      <c r="BX72" s="32"/>
      <c r="BY72" s="29"/>
      <c r="BZ72" s="29"/>
      <c r="CA72" s="29"/>
      <c r="CB72" s="29"/>
      <c r="CC72" s="32"/>
      <c r="CD72" s="32"/>
      <c r="CE72" s="32"/>
      <c r="CF72" s="32"/>
      <c r="CG72" s="71"/>
      <c r="CH72" s="71"/>
      <c r="CI72" s="71"/>
      <c r="CJ72" s="71"/>
      <c r="CK72" s="71"/>
      <c r="CL72" s="71"/>
    </row>
    <row r="73" spans="57:90" ht="6" customHeight="1"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71"/>
      <c r="BV73" s="71"/>
      <c r="BW73" s="71"/>
      <c r="BX73" s="32"/>
      <c r="BY73" s="29"/>
      <c r="BZ73" s="29"/>
      <c r="CA73" s="29"/>
      <c r="CB73" s="29"/>
      <c r="CC73" s="32"/>
      <c r="CD73" s="32"/>
      <c r="CE73" s="32"/>
      <c r="CF73" s="32"/>
      <c r="CG73" s="71"/>
      <c r="CH73" s="71"/>
      <c r="CI73" s="71"/>
      <c r="CJ73" s="71"/>
      <c r="CK73" s="71"/>
      <c r="CL73" s="71"/>
    </row>
    <row r="74" spans="57:90" ht="6.75" customHeight="1"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71"/>
      <c r="BV74" s="71"/>
      <c r="BW74" s="71"/>
      <c r="BX74" s="32"/>
      <c r="BY74" s="29"/>
      <c r="BZ74" s="29"/>
      <c r="CA74" s="29"/>
      <c r="CB74" s="29"/>
      <c r="CC74" s="32"/>
      <c r="CD74" s="32"/>
      <c r="CE74" s="32"/>
      <c r="CF74" s="32"/>
      <c r="CG74" s="71"/>
      <c r="CH74" s="71"/>
      <c r="CI74" s="71"/>
      <c r="CJ74" s="71"/>
      <c r="CK74" s="71"/>
      <c r="CL74" s="71"/>
    </row>
    <row r="75" spans="2:90" ht="12.75">
      <c r="B75" s="63" t="s">
        <v>73</v>
      </c>
      <c r="R75" s="12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71"/>
      <c r="BV75" s="71"/>
      <c r="BW75" s="71"/>
      <c r="BX75" s="32"/>
      <c r="CE75" s="32"/>
      <c r="CF75" s="32"/>
      <c r="CG75" s="71"/>
      <c r="CH75" s="71"/>
      <c r="CI75" s="71"/>
      <c r="CJ75" s="71"/>
      <c r="CK75" s="71"/>
      <c r="CL75" s="71"/>
    </row>
    <row r="76" spans="2:90" ht="6" customHeight="1">
      <c r="B76" s="63"/>
      <c r="R76" s="12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71"/>
      <c r="BV76" s="71"/>
      <c r="BW76" s="71"/>
      <c r="BX76" s="32"/>
      <c r="CE76" s="32"/>
      <c r="CF76" s="32"/>
      <c r="CG76" s="71"/>
      <c r="CH76" s="71"/>
      <c r="CI76" s="71"/>
      <c r="CJ76" s="71"/>
      <c r="CK76" s="71"/>
      <c r="CL76" s="71"/>
    </row>
    <row r="77" spans="7:82" ht="15.75">
      <c r="G77" s="45"/>
      <c r="H77" s="45"/>
      <c r="I77" s="45"/>
      <c r="J77" s="45"/>
      <c r="K77" s="73" t="s">
        <v>1</v>
      </c>
      <c r="L77" s="182">
        <f>$J$47+1*$Y$11*$AB$11+1*$AP$11</f>
        <v>0.49999999999999956</v>
      </c>
      <c r="M77" s="182"/>
      <c r="N77" s="182"/>
      <c r="O77" s="182"/>
      <c r="P77" s="182"/>
      <c r="Q77" s="74" t="s">
        <v>2</v>
      </c>
      <c r="R77" s="45"/>
      <c r="S77" s="45"/>
      <c r="T77" s="45"/>
      <c r="U77" s="45"/>
      <c r="V77" s="45"/>
      <c r="W77" s="45"/>
      <c r="X77" s="73" t="s">
        <v>3</v>
      </c>
      <c r="Y77" s="181">
        <f>Y11</f>
        <v>1</v>
      </c>
      <c r="Z77" s="181"/>
      <c r="AA77" s="75" t="s">
        <v>27</v>
      </c>
      <c r="AB77" s="133">
        <f>$AB$11</f>
        <v>0.0062499999999999995</v>
      </c>
      <c r="AC77" s="133"/>
      <c r="AD77" s="133"/>
      <c r="AE77" s="133"/>
      <c r="AF77" s="133"/>
      <c r="AG77" s="74" t="s">
        <v>4</v>
      </c>
      <c r="AH77" s="45"/>
      <c r="AI77" s="45"/>
      <c r="AJ77" s="45"/>
      <c r="AK77" s="45"/>
      <c r="AL77" s="45"/>
      <c r="AM77" s="45"/>
      <c r="AN77" s="45"/>
      <c r="AO77" s="73" t="s">
        <v>5</v>
      </c>
      <c r="AP77" s="133">
        <f>$AP$11</f>
        <v>0.0006944444444444445</v>
      </c>
      <c r="AQ77" s="133"/>
      <c r="AR77" s="133"/>
      <c r="AS77" s="133"/>
      <c r="AT77" s="133"/>
      <c r="AU77" s="74" t="s">
        <v>4</v>
      </c>
      <c r="AV77" s="45"/>
      <c r="AW77" s="45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21"/>
      <c r="BY77" s="31" t="s">
        <v>31</v>
      </c>
      <c r="BZ77" s="29" t="s">
        <v>23</v>
      </c>
      <c r="CA77" s="121" t="s">
        <v>24</v>
      </c>
      <c r="CB77" s="121"/>
      <c r="CC77" s="121"/>
      <c r="CD77" s="41" t="s">
        <v>25</v>
      </c>
    </row>
    <row r="78" spans="57:82" ht="6" customHeight="1" thickBot="1"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21"/>
      <c r="BY78" s="29">
        <f>$H$70</f>
      </c>
      <c r="BZ78" s="26">
        <f>SUM($BE$80+$BV$84)</f>
        <v>0</v>
      </c>
      <c r="CA78" s="32">
        <f>SUM($AW$80+$AZ$84)</f>
        <v>0</v>
      </c>
      <c r="CB78" s="41" t="s">
        <v>18</v>
      </c>
      <c r="CC78" s="33">
        <f>SUM($AZ$80+$AW$84)</f>
        <v>0</v>
      </c>
      <c r="CD78" s="34">
        <f>SUM(CA78-CC78)</f>
        <v>0</v>
      </c>
    </row>
    <row r="79" spans="2:82" ht="15" customHeight="1" thickBot="1">
      <c r="B79" s="142" t="s">
        <v>13</v>
      </c>
      <c r="C79" s="225"/>
      <c r="D79" s="224"/>
      <c r="E79" s="143"/>
      <c r="F79" s="225"/>
      <c r="G79" s="224" t="s">
        <v>14</v>
      </c>
      <c r="H79" s="143"/>
      <c r="I79" s="225"/>
      <c r="J79" s="224" t="s">
        <v>16</v>
      </c>
      <c r="K79" s="143"/>
      <c r="L79" s="143"/>
      <c r="M79" s="143"/>
      <c r="N79" s="225"/>
      <c r="O79" s="224" t="s">
        <v>17</v>
      </c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225"/>
      <c r="AW79" s="224" t="s">
        <v>20</v>
      </c>
      <c r="AX79" s="143"/>
      <c r="AY79" s="143"/>
      <c r="AZ79" s="143"/>
      <c r="BA79" s="225"/>
      <c r="BB79" s="157"/>
      <c r="BC79" s="158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21"/>
      <c r="BY79" s="29">
        <f>$H$72</f>
      </c>
      <c r="BZ79" s="26">
        <f>SUM($BV$82+$BE$84)</f>
        <v>0</v>
      </c>
      <c r="CA79" s="32">
        <f>SUM($AZ$82+$AW$84)</f>
        <v>0</v>
      </c>
      <c r="CB79" s="41" t="s">
        <v>18</v>
      </c>
      <c r="CC79" s="33">
        <f>SUM($AW$82+$AZ$84)</f>
        <v>0</v>
      </c>
      <c r="CD79" s="34">
        <f>SUM(CA79-CC79)</f>
        <v>0</v>
      </c>
    </row>
    <row r="80" spans="2:82" ht="15" customHeight="1">
      <c r="B80" s="169">
        <v>25</v>
      </c>
      <c r="C80" s="170"/>
      <c r="D80" s="206"/>
      <c r="E80" s="207"/>
      <c r="F80" s="170"/>
      <c r="G80" s="206" t="s">
        <v>39</v>
      </c>
      <c r="H80" s="207"/>
      <c r="I80" s="170"/>
      <c r="J80" s="208">
        <f>$L$77</f>
        <v>0.49999999999999956</v>
      </c>
      <c r="K80" s="209"/>
      <c r="L80" s="209"/>
      <c r="M80" s="209"/>
      <c r="N80" s="210"/>
      <c r="O80" s="164">
        <f>H70</f>
      </c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1" t="s">
        <v>19</v>
      </c>
      <c r="AF80" s="159">
        <f>H71</f>
      </c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60"/>
      <c r="AW80" s="129"/>
      <c r="AX80" s="125"/>
      <c r="AY80" s="11" t="s">
        <v>18</v>
      </c>
      <c r="AZ80" s="125"/>
      <c r="BA80" s="126"/>
      <c r="BB80" s="129"/>
      <c r="BC80" s="130"/>
      <c r="BE80" s="26" t="str">
        <f aca="true" t="shared" si="5" ref="BE80:BE85">IF(ISBLANK(AZ80),"0",IF(AW80&gt;AZ80,3,IF(AW80=AZ80,1,0)))</f>
        <v>0</v>
      </c>
      <c r="BF80" s="27" t="s">
        <v>18</v>
      </c>
      <c r="BG80" s="26" t="str">
        <f aca="true" t="shared" si="6" ref="BG80:BG85">IF(ISBLANK(AJ80),"0",IF(AJ80&gt;AG80,3,IF(AJ80=AG80,1,0)))</f>
        <v>0</v>
      </c>
      <c r="BH80" s="28" t="str">
        <f aca="true" t="shared" si="7" ref="BH80:BH85">IF(ISBLANK(AZ80),"0",IF(AZ80&gt;AW80,3,IF(AZ80=AW80,1,0)))</f>
        <v>0</v>
      </c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 t="s">
        <v>18</v>
      </c>
      <c r="BV80" s="26" t="str">
        <f aca="true" t="shared" si="8" ref="BV80:BV85">IF(ISBLANK(AZ80),"0",IF(AZ80&gt;AW80,3,IF(AZ80=AW80,1,0)))</f>
        <v>0</v>
      </c>
      <c r="BW80" s="30"/>
      <c r="BX80" s="29"/>
      <c r="BY80" s="29">
        <f>$H$71</f>
      </c>
      <c r="BZ80" s="26">
        <f>SUM($BV$80+$BE$82)</f>
        <v>0</v>
      </c>
      <c r="CA80" s="32">
        <f>SUM($AZ$80+$AW$82)</f>
        <v>0</v>
      </c>
      <c r="CB80" s="41" t="s">
        <v>18</v>
      </c>
      <c r="CC80" s="33">
        <f>SUM($AW$80+$AZ$82)</f>
        <v>0</v>
      </c>
      <c r="CD80" s="34">
        <f>SUM(CA80-CC80)</f>
        <v>0</v>
      </c>
    </row>
    <row r="81" spans="2:82" ht="15" customHeight="1" thickBot="1">
      <c r="B81" s="165">
        <v>26</v>
      </c>
      <c r="C81" s="166"/>
      <c r="D81" s="167"/>
      <c r="E81" s="168"/>
      <c r="F81" s="166"/>
      <c r="G81" s="167" t="s">
        <v>40</v>
      </c>
      <c r="H81" s="168"/>
      <c r="I81" s="166"/>
      <c r="J81" s="218">
        <f>J80+$Y$11*$AB$11+$AP$11</f>
        <v>0.506944444444444</v>
      </c>
      <c r="K81" s="219"/>
      <c r="L81" s="219"/>
      <c r="M81" s="219"/>
      <c r="N81" s="220"/>
      <c r="O81" s="171">
        <f>AK70</f>
      </c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42" t="s">
        <v>19</v>
      </c>
      <c r="AF81" s="148">
        <f>AK71</f>
      </c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9"/>
      <c r="AW81" s="131"/>
      <c r="AX81" s="117"/>
      <c r="AY81" s="42" t="s">
        <v>18</v>
      </c>
      <c r="AZ81" s="117"/>
      <c r="BA81" s="118"/>
      <c r="BB81" s="131"/>
      <c r="BC81" s="132"/>
      <c r="BE81" s="26" t="str">
        <f t="shared" si="5"/>
        <v>0</v>
      </c>
      <c r="BF81" s="27" t="s">
        <v>18</v>
      </c>
      <c r="BG81" s="26" t="str">
        <f t="shared" si="6"/>
        <v>0</v>
      </c>
      <c r="BH81" s="28" t="str">
        <f t="shared" si="7"/>
        <v>0</v>
      </c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 t="s">
        <v>18</v>
      </c>
      <c r="BV81" s="26" t="str">
        <f t="shared" si="8"/>
        <v>0</v>
      </c>
      <c r="BW81" s="30"/>
      <c r="BX81" s="29"/>
      <c r="BY81" s="29"/>
      <c r="BZ81" s="26"/>
      <c r="CA81" s="32"/>
      <c r="CB81" s="41"/>
      <c r="CC81" s="33"/>
      <c r="CD81" s="34"/>
    </row>
    <row r="82" spans="2:82" ht="15" customHeight="1">
      <c r="B82" s="169">
        <v>27</v>
      </c>
      <c r="C82" s="170"/>
      <c r="D82" s="206"/>
      <c r="E82" s="207"/>
      <c r="F82" s="170"/>
      <c r="G82" s="206" t="s">
        <v>39</v>
      </c>
      <c r="H82" s="207"/>
      <c r="I82" s="170"/>
      <c r="J82" s="208">
        <f>J81+$Y$11*$AB$11+$AP$11</f>
        <v>0.5138888888888884</v>
      </c>
      <c r="K82" s="209"/>
      <c r="L82" s="209"/>
      <c r="M82" s="209"/>
      <c r="N82" s="210"/>
      <c r="O82" s="164">
        <f>H71</f>
      </c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1" t="s">
        <v>19</v>
      </c>
      <c r="AF82" s="159">
        <f>H72</f>
      </c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60"/>
      <c r="AW82" s="129"/>
      <c r="AX82" s="125"/>
      <c r="AY82" s="11" t="s">
        <v>18</v>
      </c>
      <c r="AZ82" s="125"/>
      <c r="BA82" s="126"/>
      <c r="BB82" s="129"/>
      <c r="BC82" s="130"/>
      <c r="BE82" s="26" t="str">
        <f t="shared" si="5"/>
        <v>0</v>
      </c>
      <c r="BF82" s="27" t="s">
        <v>18</v>
      </c>
      <c r="BG82" s="26" t="str">
        <f t="shared" si="6"/>
        <v>0</v>
      </c>
      <c r="BH82" s="28" t="str">
        <f t="shared" si="7"/>
        <v>0</v>
      </c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 t="s">
        <v>18</v>
      </c>
      <c r="BV82" s="26" t="str">
        <f t="shared" si="8"/>
        <v>0</v>
      </c>
      <c r="BW82" s="30"/>
      <c r="BX82" s="29"/>
      <c r="BY82" s="31" t="s">
        <v>32</v>
      </c>
      <c r="BZ82" s="29" t="s">
        <v>23</v>
      </c>
      <c r="CA82" s="121" t="s">
        <v>24</v>
      </c>
      <c r="CB82" s="121"/>
      <c r="CC82" s="121"/>
      <c r="CD82" s="41" t="s">
        <v>25</v>
      </c>
    </row>
    <row r="83" spans="2:82" ht="15" customHeight="1" thickBot="1">
      <c r="B83" s="213">
        <v>28</v>
      </c>
      <c r="C83" s="214"/>
      <c r="D83" s="215"/>
      <c r="E83" s="216"/>
      <c r="F83" s="214"/>
      <c r="G83" s="215" t="s">
        <v>40</v>
      </c>
      <c r="H83" s="216"/>
      <c r="I83" s="214"/>
      <c r="J83" s="203">
        <f>J82+$Y$11*$AB$11+$AP$11</f>
        <v>0.5208333333333328</v>
      </c>
      <c r="K83" s="204"/>
      <c r="L83" s="204"/>
      <c r="M83" s="204"/>
      <c r="N83" s="205"/>
      <c r="O83" s="217">
        <f>AK71</f>
      </c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5" t="s">
        <v>19</v>
      </c>
      <c r="AF83" s="211">
        <f>AK72</f>
      </c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2"/>
      <c r="AW83" s="155"/>
      <c r="AX83" s="119"/>
      <c r="AY83" s="5" t="s">
        <v>18</v>
      </c>
      <c r="AZ83" s="119"/>
      <c r="BA83" s="120"/>
      <c r="BB83" s="155"/>
      <c r="BC83" s="156"/>
      <c r="BE83" s="26" t="str">
        <f t="shared" si="5"/>
        <v>0</v>
      </c>
      <c r="BF83" s="27" t="s">
        <v>18</v>
      </c>
      <c r="BG83" s="26" t="str">
        <f t="shared" si="6"/>
        <v>0</v>
      </c>
      <c r="BH83" s="28" t="str">
        <f t="shared" si="7"/>
        <v>0</v>
      </c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 t="s">
        <v>18</v>
      </c>
      <c r="BV83" s="26" t="str">
        <f t="shared" si="8"/>
        <v>0</v>
      </c>
      <c r="BW83" s="30"/>
      <c r="BX83" s="29"/>
      <c r="BY83" s="29">
        <f>$AK$71</f>
      </c>
      <c r="BZ83" s="26">
        <f>SUM($BE$83+$BV$81)</f>
        <v>0</v>
      </c>
      <c r="CA83" s="32">
        <f>SUM($AZ$81+$AW$83)</f>
        <v>0</v>
      </c>
      <c r="CB83" s="41" t="s">
        <v>18</v>
      </c>
      <c r="CC83" s="33">
        <f>SUM($AW$81+$AZ$83)</f>
        <v>0</v>
      </c>
      <c r="CD83" s="34">
        <f>SUM(CA83-CC83)</f>
        <v>0</v>
      </c>
    </row>
    <row r="84" spans="2:82" ht="15" customHeight="1">
      <c r="B84" s="169">
        <v>29</v>
      </c>
      <c r="C84" s="170"/>
      <c r="D84" s="206"/>
      <c r="E84" s="207"/>
      <c r="F84" s="170"/>
      <c r="G84" s="206" t="s">
        <v>39</v>
      </c>
      <c r="H84" s="207"/>
      <c r="I84" s="170"/>
      <c r="J84" s="208">
        <f>J83+$Y$11*$AB$11+$AP$11</f>
        <v>0.5277777777777772</v>
      </c>
      <c r="K84" s="209"/>
      <c r="L84" s="209"/>
      <c r="M84" s="209"/>
      <c r="N84" s="210"/>
      <c r="O84" s="164">
        <f>H72</f>
      </c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1" t="s">
        <v>19</v>
      </c>
      <c r="AF84" s="159">
        <f>H70</f>
      </c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60"/>
      <c r="AW84" s="129"/>
      <c r="AX84" s="125"/>
      <c r="AY84" s="11" t="s">
        <v>18</v>
      </c>
      <c r="AZ84" s="125"/>
      <c r="BA84" s="126"/>
      <c r="BB84" s="129"/>
      <c r="BC84" s="130"/>
      <c r="BE84" s="26" t="str">
        <f t="shared" si="5"/>
        <v>0</v>
      </c>
      <c r="BF84" s="27" t="s">
        <v>18</v>
      </c>
      <c r="BG84" s="26" t="str">
        <f t="shared" si="6"/>
        <v>0</v>
      </c>
      <c r="BH84" s="28" t="str">
        <f t="shared" si="7"/>
        <v>0</v>
      </c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 t="s">
        <v>18</v>
      </c>
      <c r="BV84" s="26" t="str">
        <f t="shared" si="8"/>
        <v>0</v>
      </c>
      <c r="BW84" s="30"/>
      <c r="BX84" s="29"/>
      <c r="BY84" s="29">
        <f>$AK$70</f>
      </c>
      <c r="BZ84" s="26">
        <f>SUM($BE$81+$BV$85)</f>
        <v>0</v>
      </c>
      <c r="CA84" s="32">
        <f>SUM($AW$81+$AZ$85)</f>
        <v>0</v>
      </c>
      <c r="CB84" s="41" t="s">
        <v>18</v>
      </c>
      <c r="CC84" s="33">
        <f>SUM($AZ$81+$AW$85)</f>
        <v>0</v>
      </c>
      <c r="CD84" s="34">
        <f>SUM(CA84-CC84)</f>
        <v>0</v>
      </c>
    </row>
    <row r="85" spans="2:82" ht="15" customHeight="1" thickBot="1">
      <c r="B85" s="165">
        <v>30</v>
      </c>
      <c r="C85" s="166"/>
      <c r="D85" s="167"/>
      <c r="E85" s="168"/>
      <c r="F85" s="166"/>
      <c r="G85" s="167" t="s">
        <v>40</v>
      </c>
      <c r="H85" s="168"/>
      <c r="I85" s="166"/>
      <c r="J85" s="203">
        <f>J84+$Y$11*$AB$11+$AP$11</f>
        <v>0.5347222222222217</v>
      </c>
      <c r="K85" s="204"/>
      <c r="L85" s="204"/>
      <c r="M85" s="204"/>
      <c r="N85" s="205"/>
      <c r="O85" s="171">
        <f>AK72</f>
      </c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42" t="s">
        <v>19</v>
      </c>
      <c r="AF85" s="148">
        <f>AK70</f>
      </c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9"/>
      <c r="AW85" s="131"/>
      <c r="AX85" s="117"/>
      <c r="AY85" s="42" t="s">
        <v>18</v>
      </c>
      <c r="AZ85" s="117"/>
      <c r="BA85" s="118"/>
      <c r="BB85" s="131"/>
      <c r="BC85" s="132"/>
      <c r="BE85" s="26" t="str">
        <f t="shared" si="5"/>
        <v>0</v>
      </c>
      <c r="BF85" s="27" t="s">
        <v>18</v>
      </c>
      <c r="BG85" s="26" t="str">
        <f t="shared" si="6"/>
        <v>0</v>
      </c>
      <c r="BH85" s="28" t="str">
        <f t="shared" si="7"/>
        <v>0</v>
      </c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 t="s">
        <v>18</v>
      </c>
      <c r="BV85" s="26" t="str">
        <f t="shared" si="8"/>
        <v>0</v>
      </c>
      <c r="BW85" s="30"/>
      <c r="BX85" s="29"/>
      <c r="BY85" s="29">
        <f>$AK$72</f>
      </c>
      <c r="BZ85" s="26">
        <f>SUM($AW$85+$AZ$83)</f>
        <v>0</v>
      </c>
      <c r="CA85" s="32">
        <f>SUM($AW$85+$AZ$83)</f>
        <v>0</v>
      </c>
      <c r="CB85" s="41" t="s">
        <v>18</v>
      </c>
      <c r="CC85" s="33">
        <f>SUM($AZ$85+$AW$83)</f>
        <v>0</v>
      </c>
      <c r="CD85" s="34">
        <f>SUM(CA85-CC85)</f>
        <v>0</v>
      </c>
    </row>
    <row r="86" spans="2:55" ht="12.75">
      <c r="B86" s="13"/>
      <c r="C86" s="13"/>
      <c r="D86" s="13"/>
      <c r="E86" s="13"/>
      <c r="F86" s="13"/>
      <c r="G86" s="13"/>
      <c r="H86" s="13"/>
      <c r="I86" s="13"/>
      <c r="J86" s="14"/>
      <c r="K86" s="14"/>
      <c r="L86" s="14"/>
      <c r="M86" s="14"/>
      <c r="N86" s="14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6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6"/>
      <c r="AX86" s="16"/>
      <c r="AY86" s="16"/>
      <c r="AZ86" s="16"/>
      <c r="BA86" s="16"/>
      <c r="BB86" s="16"/>
      <c r="BC86" s="16"/>
    </row>
    <row r="87" spans="2:82" ht="12.75">
      <c r="B87" s="63" t="s">
        <v>74</v>
      </c>
      <c r="BY87" s="29"/>
      <c r="BZ87" s="29"/>
      <c r="CA87" s="29"/>
      <c r="CB87" s="29"/>
      <c r="CC87" s="32"/>
      <c r="CD87" s="32"/>
    </row>
    <row r="88" spans="77:82" ht="5.25" customHeight="1" thickBot="1">
      <c r="BY88" s="29"/>
      <c r="BZ88" s="29"/>
      <c r="CA88" s="29"/>
      <c r="CB88" s="29"/>
      <c r="CC88" s="32"/>
      <c r="CD88" s="32"/>
    </row>
    <row r="89" spans="2:55" ht="13.5" thickBot="1">
      <c r="B89" s="142" t="s">
        <v>31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4"/>
      <c r="P89" s="142" t="s">
        <v>23</v>
      </c>
      <c r="Q89" s="143"/>
      <c r="R89" s="144"/>
      <c r="S89" s="142" t="s">
        <v>24</v>
      </c>
      <c r="T89" s="143"/>
      <c r="U89" s="143"/>
      <c r="V89" s="143"/>
      <c r="W89" s="144"/>
      <c r="X89" s="142" t="s">
        <v>25</v>
      </c>
      <c r="Y89" s="143"/>
      <c r="Z89" s="144"/>
      <c r="AA89" s="6"/>
      <c r="AB89" s="6"/>
      <c r="AC89" s="6"/>
      <c r="AD89" s="6"/>
      <c r="AE89" s="142" t="s">
        <v>32</v>
      </c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4"/>
      <c r="AS89" s="142" t="s">
        <v>23</v>
      </c>
      <c r="AT89" s="143"/>
      <c r="AU89" s="144"/>
      <c r="AV89" s="142" t="s">
        <v>24</v>
      </c>
      <c r="AW89" s="143"/>
      <c r="AX89" s="143"/>
      <c r="AY89" s="143"/>
      <c r="AZ89" s="144"/>
      <c r="BA89" s="142" t="s">
        <v>25</v>
      </c>
      <c r="BB89" s="143"/>
      <c r="BC89" s="144"/>
    </row>
    <row r="90" spans="2:55" ht="12.75">
      <c r="B90" s="177" t="s">
        <v>7</v>
      </c>
      <c r="C90" s="178"/>
      <c r="D90" s="201">
        <f>$BY$78</f>
      </c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4"/>
      <c r="P90" s="177">
        <f>$BZ$78</f>
        <v>0</v>
      </c>
      <c r="Q90" s="178"/>
      <c r="R90" s="232"/>
      <c r="S90" s="177">
        <f>$CA$78</f>
        <v>0</v>
      </c>
      <c r="T90" s="178"/>
      <c r="U90" s="25" t="s">
        <v>18</v>
      </c>
      <c r="V90" s="178">
        <f>$CC$78</f>
        <v>0</v>
      </c>
      <c r="W90" s="232"/>
      <c r="X90" s="233">
        <f>$CD$78</f>
        <v>0</v>
      </c>
      <c r="Y90" s="234"/>
      <c r="Z90" s="235"/>
      <c r="AE90" s="177" t="s">
        <v>7</v>
      </c>
      <c r="AF90" s="178"/>
      <c r="AG90" s="201">
        <f>$BY$83</f>
      </c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2"/>
      <c r="AS90" s="177">
        <f>$BZ$83</f>
        <v>0</v>
      </c>
      <c r="AT90" s="178"/>
      <c r="AU90" s="232"/>
      <c r="AV90" s="177">
        <f>$CA$83</f>
        <v>0</v>
      </c>
      <c r="AW90" s="178"/>
      <c r="AX90" s="25" t="s">
        <v>18</v>
      </c>
      <c r="AY90" s="178">
        <f>$CC$83</f>
        <v>0</v>
      </c>
      <c r="AZ90" s="232"/>
      <c r="BA90" s="233">
        <f>$CD$83</f>
        <v>0</v>
      </c>
      <c r="BB90" s="234"/>
      <c r="BC90" s="235"/>
    </row>
    <row r="91" spans="2:55" ht="12.75">
      <c r="B91" s="127" t="s">
        <v>8</v>
      </c>
      <c r="C91" s="128"/>
      <c r="D91" s="195">
        <f>$BY$79</f>
      </c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8"/>
      <c r="P91" s="127">
        <f>$BZ$79</f>
        <v>0</v>
      </c>
      <c r="Q91" s="128"/>
      <c r="R91" s="176"/>
      <c r="S91" s="199">
        <f>$CA$79</f>
        <v>0</v>
      </c>
      <c r="T91" s="200"/>
      <c r="U91" s="8" t="s">
        <v>18</v>
      </c>
      <c r="V91" s="128">
        <f>$CC$79</f>
        <v>0</v>
      </c>
      <c r="W91" s="176"/>
      <c r="X91" s="192">
        <f>$CD$79</f>
        <v>0</v>
      </c>
      <c r="Y91" s="193"/>
      <c r="Z91" s="194"/>
      <c r="AE91" s="127" t="s">
        <v>8</v>
      </c>
      <c r="AF91" s="128"/>
      <c r="AG91" s="195">
        <f>$BY$84</f>
      </c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6"/>
      <c r="AS91" s="127">
        <f>$BZ$84</f>
        <v>0</v>
      </c>
      <c r="AT91" s="128"/>
      <c r="AU91" s="176"/>
      <c r="AV91" s="174">
        <f>$CA$84</f>
        <v>0</v>
      </c>
      <c r="AW91" s="175"/>
      <c r="AX91" s="8" t="s">
        <v>18</v>
      </c>
      <c r="AY91" s="128">
        <f>$CC$84</f>
        <v>0</v>
      </c>
      <c r="AZ91" s="176"/>
      <c r="BA91" s="192">
        <f>$CD$84</f>
        <v>0</v>
      </c>
      <c r="BB91" s="193"/>
      <c r="BC91" s="194"/>
    </row>
    <row r="92" spans="2:55" ht="13.5" thickBot="1">
      <c r="B92" s="179" t="s">
        <v>9</v>
      </c>
      <c r="C92" s="138"/>
      <c r="D92" s="190">
        <f>$BY$80</f>
      </c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2"/>
      <c r="P92" s="179">
        <f>$BZ$80</f>
        <v>0</v>
      </c>
      <c r="Q92" s="138"/>
      <c r="R92" s="180"/>
      <c r="S92" s="179">
        <f>$CA$80</f>
        <v>0</v>
      </c>
      <c r="T92" s="138"/>
      <c r="U92" s="9" t="s">
        <v>18</v>
      </c>
      <c r="V92" s="138">
        <f>$CC$80</f>
        <v>0</v>
      </c>
      <c r="W92" s="180"/>
      <c r="X92" s="186">
        <f>$CD$80</f>
        <v>0</v>
      </c>
      <c r="Y92" s="187"/>
      <c r="Z92" s="188"/>
      <c r="AE92" s="179" t="s">
        <v>9</v>
      </c>
      <c r="AF92" s="138"/>
      <c r="AG92" s="190">
        <f>$BY$85</f>
      </c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1"/>
      <c r="AS92" s="179">
        <f>$BZ$85</f>
        <v>0</v>
      </c>
      <c r="AT92" s="138"/>
      <c r="AU92" s="180"/>
      <c r="AV92" s="179">
        <f>$CA$85</f>
        <v>0</v>
      </c>
      <c r="AW92" s="138"/>
      <c r="AX92" s="9" t="s">
        <v>18</v>
      </c>
      <c r="AY92" s="184">
        <f>$CC$85</f>
        <v>0</v>
      </c>
      <c r="AZ92" s="185"/>
      <c r="BA92" s="186">
        <f>$CD$85</f>
        <v>0</v>
      </c>
      <c r="BB92" s="187"/>
      <c r="BC92" s="188"/>
    </row>
    <row r="93" spans="2:55" ht="6" customHeight="1">
      <c r="B93" s="172"/>
      <c r="C93" s="172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72"/>
      <c r="Q93" s="172"/>
      <c r="R93" s="172"/>
      <c r="S93" s="172"/>
      <c r="T93" s="172"/>
      <c r="U93" s="19"/>
      <c r="V93" s="172"/>
      <c r="W93" s="172"/>
      <c r="X93" s="183"/>
      <c r="Y93" s="183"/>
      <c r="Z93" s="183"/>
      <c r="AE93" s="172"/>
      <c r="AF93" s="172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2"/>
      <c r="AT93" s="172"/>
      <c r="AU93" s="172"/>
      <c r="AV93" s="172"/>
      <c r="AW93" s="172"/>
      <c r="AX93" s="19"/>
      <c r="AY93" s="172"/>
      <c r="AZ93" s="172"/>
      <c r="BA93" s="183"/>
      <c r="BB93" s="183"/>
      <c r="BC93" s="183"/>
    </row>
    <row r="94" spans="2:55" ht="12.75">
      <c r="B94" s="17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7"/>
      <c r="Q94" s="17"/>
      <c r="R94" s="17"/>
      <c r="S94" s="17"/>
      <c r="T94" s="17"/>
      <c r="U94" s="19"/>
      <c r="V94" s="17"/>
      <c r="W94" s="17"/>
      <c r="X94" s="20"/>
      <c r="Y94" s="20"/>
      <c r="Z94" s="20"/>
      <c r="AE94" s="17"/>
      <c r="AF94" s="17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7"/>
      <c r="AT94" s="17"/>
      <c r="AU94" s="17"/>
      <c r="AV94" s="17"/>
      <c r="AW94" s="17"/>
      <c r="AX94" s="19"/>
      <c r="AY94" s="17"/>
      <c r="AZ94" s="17"/>
      <c r="BA94" s="20"/>
      <c r="BB94" s="20"/>
      <c r="BC94" s="20"/>
    </row>
    <row r="95" ht="12.75">
      <c r="B95" s="63" t="s">
        <v>75</v>
      </c>
    </row>
    <row r="96" ht="6" customHeight="1"/>
    <row r="97" spans="1:55" ht="15.75">
      <c r="A97" s="45"/>
      <c r="B97" s="45"/>
      <c r="C97" s="45"/>
      <c r="D97" s="45"/>
      <c r="E97" s="45"/>
      <c r="F97" s="45"/>
      <c r="G97" s="73" t="s">
        <v>1</v>
      </c>
      <c r="H97" s="182">
        <f>$J$85+1*$Y$77*$AB$77+1*$AP$77</f>
        <v>0.5416666666666661</v>
      </c>
      <c r="I97" s="182"/>
      <c r="J97" s="182"/>
      <c r="K97" s="182"/>
      <c r="L97" s="182"/>
      <c r="M97" s="74" t="s">
        <v>2</v>
      </c>
      <c r="N97" s="45"/>
      <c r="O97" s="45"/>
      <c r="P97" s="45"/>
      <c r="Q97" s="45"/>
      <c r="R97" s="45"/>
      <c r="S97" s="45"/>
      <c r="T97" s="45"/>
      <c r="U97" s="73" t="s">
        <v>3</v>
      </c>
      <c r="V97" s="181">
        <f>Y77</f>
        <v>1</v>
      </c>
      <c r="W97" s="181"/>
      <c r="X97" s="75" t="s">
        <v>27</v>
      </c>
      <c r="Y97" s="133">
        <f>$AB$77</f>
        <v>0.0062499999999999995</v>
      </c>
      <c r="Z97" s="133"/>
      <c r="AA97" s="133"/>
      <c r="AB97" s="133"/>
      <c r="AC97" s="133"/>
      <c r="AD97" s="74" t="s">
        <v>4</v>
      </c>
      <c r="AE97" s="45"/>
      <c r="AF97" s="45"/>
      <c r="AG97" s="45"/>
      <c r="AH97" s="45"/>
      <c r="AI97" s="45"/>
      <c r="AJ97" s="45"/>
      <c r="AK97" s="73" t="s">
        <v>5</v>
      </c>
      <c r="AL97" s="133">
        <f>$AP$77</f>
        <v>0.0006944444444444445</v>
      </c>
      <c r="AM97" s="133"/>
      <c r="AN97" s="133"/>
      <c r="AO97" s="133"/>
      <c r="AP97" s="133"/>
      <c r="AQ97" s="74" t="s">
        <v>4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</row>
    <row r="98" ht="6" customHeight="1" thickBot="1"/>
    <row r="99" spans="2:55" ht="19.5" customHeight="1" thickBot="1">
      <c r="B99" s="261" t="s">
        <v>13</v>
      </c>
      <c r="C99" s="262"/>
      <c r="D99" s="261"/>
      <c r="E99" s="262"/>
      <c r="F99" s="262"/>
      <c r="G99" s="262"/>
      <c r="H99" s="262"/>
      <c r="I99" s="263"/>
      <c r="J99" s="261" t="s">
        <v>16</v>
      </c>
      <c r="K99" s="262"/>
      <c r="L99" s="262"/>
      <c r="M99" s="262"/>
      <c r="N99" s="263"/>
      <c r="O99" s="261" t="s">
        <v>45</v>
      </c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3"/>
      <c r="AW99" s="261" t="s">
        <v>20</v>
      </c>
      <c r="AX99" s="262"/>
      <c r="AY99" s="262"/>
      <c r="AZ99" s="262"/>
      <c r="BA99" s="263"/>
      <c r="BB99" s="262"/>
      <c r="BC99" s="263"/>
    </row>
    <row r="100" spans="2:55" ht="18" customHeight="1">
      <c r="B100" s="248">
        <v>31</v>
      </c>
      <c r="C100" s="250"/>
      <c r="D100" s="248"/>
      <c r="E100" s="249"/>
      <c r="F100" s="249"/>
      <c r="G100" s="249"/>
      <c r="H100" s="249"/>
      <c r="I100" s="250"/>
      <c r="J100" s="255">
        <f>$H$97</f>
        <v>0.5416666666666661</v>
      </c>
      <c r="K100" s="256"/>
      <c r="L100" s="256"/>
      <c r="M100" s="256"/>
      <c r="N100" s="257"/>
      <c r="O100" s="273">
        <f>IF(ISBLANK(AZ84),"",$D$91)</f>
      </c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11" t="s">
        <v>19</v>
      </c>
      <c r="AF100" s="274">
        <f>IF(ISBLANK(AZ85),"",$AG$91)</f>
      </c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5"/>
      <c r="AW100" s="268"/>
      <c r="AX100" s="247"/>
      <c r="AY100" s="247" t="s">
        <v>18</v>
      </c>
      <c r="AZ100" s="247"/>
      <c r="BA100" s="254"/>
      <c r="BB100" s="248"/>
      <c r="BC100" s="250"/>
    </row>
    <row r="101" spans="2:84" s="76" customFormat="1" ht="12" customHeight="1" thickBot="1">
      <c r="B101" s="165"/>
      <c r="C101" s="251"/>
      <c r="D101" s="165"/>
      <c r="E101" s="168"/>
      <c r="F101" s="168"/>
      <c r="G101" s="168"/>
      <c r="H101" s="168"/>
      <c r="I101" s="251"/>
      <c r="J101" s="258"/>
      <c r="K101" s="259"/>
      <c r="L101" s="259"/>
      <c r="M101" s="259"/>
      <c r="N101" s="260"/>
      <c r="O101" s="270" t="s">
        <v>41</v>
      </c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77"/>
      <c r="AF101" s="271" t="s">
        <v>42</v>
      </c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2"/>
      <c r="AW101" s="269"/>
      <c r="AX101" s="117"/>
      <c r="AY101" s="117"/>
      <c r="AZ101" s="117"/>
      <c r="BA101" s="132"/>
      <c r="BB101" s="165"/>
      <c r="BC101" s="251"/>
      <c r="BD101" s="45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9"/>
      <c r="BW101" s="79"/>
      <c r="BX101" s="78"/>
      <c r="BY101" s="78"/>
      <c r="BZ101" s="78"/>
      <c r="CA101" s="78"/>
      <c r="CB101" s="78"/>
      <c r="CC101" s="80"/>
      <c r="CD101" s="80"/>
      <c r="CE101" s="80"/>
      <c r="CF101" s="80"/>
    </row>
    <row r="102" ht="3.75" customHeight="1" thickBot="1"/>
    <row r="103" spans="2:55" ht="19.5" customHeight="1" thickBot="1">
      <c r="B103" s="261" t="s">
        <v>13</v>
      </c>
      <c r="C103" s="262"/>
      <c r="D103" s="261"/>
      <c r="E103" s="262"/>
      <c r="F103" s="262"/>
      <c r="G103" s="262"/>
      <c r="H103" s="262"/>
      <c r="I103" s="263"/>
      <c r="J103" s="261" t="s">
        <v>16</v>
      </c>
      <c r="K103" s="262"/>
      <c r="L103" s="262"/>
      <c r="M103" s="262"/>
      <c r="N103" s="263"/>
      <c r="O103" s="261" t="s">
        <v>46</v>
      </c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3"/>
      <c r="AW103" s="261" t="s">
        <v>20</v>
      </c>
      <c r="AX103" s="262"/>
      <c r="AY103" s="262"/>
      <c r="AZ103" s="262"/>
      <c r="BA103" s="263"/>
      <c r="BB103" s="262"/>
      <c r="BC103" s="263"/>
    </row>
    <row r="104" spans="2:55" ht="18" customHeight="1">
      <c r="B104" s="248">
        <v>32</v>
      </c>
      <c r="C104" s="250"/>
      <c r="D104" s="248"/>
      <c r="E104" s="249"/>
      <c r="F104" s="249"/>
      <c r="G104" s="249"/>
      <c r="H104" s="249"/>
      <c r="I104" s="250"/>
      <c r="J104" s="255">
        <f>J$100+V$97*Y$97+AL$97</f>
        <v>0.5486111111111105</v>
      </c>
      <c r="K104" s="256"/>
      <c r="L104" s="256"/>
      <c r="M104" s="256"/>
      <c r="N104" s="257"/>
      <c r="O104" s="273">
        <f>IF(ISBLANK(AZ84),"",$D$90)</f>
      </c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11" t="s">
        <v>19</v>
      </c>
      <c r="AF104" s="274">
        <f>IF(ISBLANK(AZ85),"",$AG$90)</f>
      </c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5"/>
      <c r="AW104" s="268"/>
      <c r="AX104" s="247"/>
      <c r="AY104" s="247" t="s">
        <v>18</v>
      </c>
      <c r="AZ104" s="247"/>
      <c r="BA104" s="254"/>
      <c r="BB104" s="248"/>
      <c r="BC104" s="250"/>
    </row>
    <row r="105" spans="2:56" ht="12" customHeight="1" thickBot="1">
      <c r="B105" s="165"/>
      <c r="C105" s="251"/>
      <c r="D105" s="165"/>
      <c r="E105" s="168"/>
      <c r="F105" s="168"/>
      <c r="G105" s="168"/>
      <c r="H105" s="168"/>
      <c r="I105" s="251"/>
      <c r="J105" s="258"/>
      <c r="K105" s="259"/>
      <c r="L105" s="259"/>
      <c r="M105" s="259"/>
      <c r="N105" s="260"/>
      <c r="O105" s="270" t="s">
        <v>43</v>
      </c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77"/>
      <c r="AF105" s="271" t="s">
        <v>44</v>
      </c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2"/>
      <c r="AW105" s="269"/>
      <c r="AX105" s="117"/>
      <c r="AY105" s="117"/>
      <c r="AZ105" s="117"/>
      <c r="BA105" s="132"/>
      <c r="BB105" s="165"/>
      <c r="BC105" s="251"/>
      <c r="BD105" s="76"/>
    </row>
    <row r="106" ht="12.75" customHeight="1"/>
    <row r="110" ht="15.75">
      <c r="D110" s="44" t="s">
        <v>48</v>
      </c>
    </row>
    <row r="111" ht="13.5" thickBot="1"/>
    <row r="112" spans="8:47" ht="21" thickBot="1">
      <c r="H112" s="110">
        <v>1</v>
      </c>
      <c r="I112" s="111"/>
      <c r="J112" s="110">
        <f>IF(AW104&gt;AZ104,O104,AF104)</f>
      </c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1"/>
    </row>
    <row r="113" spans="8:47" ht="21" thickBot="1">
      <c r="H113" s="110">
        <v>2</v>
      </c>
      <c r="I113" s="111"/>
      <c r="J113" s="110">
        <f>IF(AW104&gt;AZ104,AF104,O104)</f>
      </c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1"/>
    </row>
    <row r="114" spans="8:47" ht="21" thickBot="1">
      <c r="H114" s="110">
        <v>3</v>
      </c>
      <c r="I114" s="111"/>
      <c r="J114" s="110">
        <f>IF(AW100&gt;AZ100,O100,AF100)</f>
      </c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1"/>
    </row>
    <row r="115" spans="8:47" ht="21" thickBot="1">
      <c r="H115" s="110">
        <v>4</v>
      </c>
      <c r="I115" s="111"/>
      <c r="J115" s="110">
        <f>IF(AW100&gt;AZ100,AF100,O100)</f>
      </c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1"/>
    </row>
    <row r="117" spans="56:96" ht="12.75">
      <c r="BD117" s="71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30"/>
      <c r="BW117" s="30"/>
      <c r="BX117" s="29"/>
      <c r="BY117" s="29"/>
      <c r="BZ117" s="29"/>
      <c r="CA117" s="29"/>
      <c r="CB117" s="29"/>
      <c r="CC117" s="32"/>
      <c r="CD117" s="32"/>
      <c r="CE117" s="32"/>
      <c r="CF117" s="32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</row>
    <row r="118" spans="2:96" ht="33">
      <c r="B118" s="109" t="s">
        <v>80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43"/>
      <c r="AW118" s="43"/>
      <c r="AX118" s="43"/>
      <c r="AY118" s="43"/>
      <c r="AZ118" s="43"/>
      <c r="BA118" s="43"/>
      <c r="BB118" s="43"/>
      <c r="BC118" s="43"/>
      <c r="BD118" s="71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30"/>
      <c r="BW118" s="30"/>
      <c r="BX118" s="29"/>
      <c r="BY118" s="29"/>
      <c r="BZ118" s="29"/>
      <c r="CA118" s="29"/>
      <c r="CB118" s="29"/>
      <c r="CC118" s="32"/>
      <c r="CD118" s="32"/>
      <c r="CE118" s="32"/>
      <c r="CF118" s="32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</row>
    <row r="119" spans="2:96" ht="12.75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BD119" s="71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30"/>
      <c r="BW119" s="30"/>
      <c r="BX119" s="29"/>
      <c r="BY119" s="29"/>
      <c r="BZ119" s="29"/>
      <c r="CA119" s="29"/>
      <c r="CB119" s="29"/>
      <c r="CC119" s="32"/>
      <c r="CD119" s="32"/>
      <c r="CE119" s="32"/>
      <c r="CF119" s="32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</row>
    <row r="120" spans="56:96" ht="12.75">
      <c r="BD120" s="71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30"/>
      <c r="BW120" s="30"/>
      <c r="BX120" s="29"/>
      <c r="BY120" s="29"/>
      <c r="BZ120" s="29"/>
      <c r="CA120" s="29"/>
      <c r="CB120" s="29"/>
      <c r="CC120" s="32"/>
      <c r="CD120" s="32"/>
      <c r="CE120" s="32"/>
      <c r="CF120" s="32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</row>
    <row r="121" spans="56:96" ht="12.75">
      <c r="BD121" s="71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30"/>
      <c r="BW121" s="30"/>
      <c r="BX121" s="29"/>
      <c r="BY121" s="29"/>
      <c r="BZ121" s="29"/>
      <c r="CA121" s="29"/>
      <c r="CB121" s="29"/>
      <c r="CC121" s="32"/>
      <c r="CD121" s="32"/>
      <c r="CE121" s="32"/>
      <c r="CF121" s="32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</row>
    <row r="122" spans="2:96" s="83" customFormat="1" ht="18">
      <c r="B122" s="85"/>
      <c r="C122" s="85"/>
      <c r="D122" s="85"/>
      <c r="E122" s="85"/>
      <c r="F122" s="85"/>
      <c r="G122" s="85"/>
      <c r="H122" s="94" t="str">
        <f>N5</f>
        <v>Fußball Hallenturnier für</v>
      </c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8" t="str">
        <f>AB5</f>
        <v>F1</v>
      </c>
      <c r="Y122" s="98"/>
      <c r="Z122" s="93" t="str">
        <f>AD5</f>
        <v>- Junioren - Mannschaften</v>
      </c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2"/>
      <c r="AS122" s="92"/>
      <c r="AT122" s="92"/>
      <c r="AY122" s="85"/>
      <c r="AZ122" s="85"/>
      <c r="BA122" s="85"/>
      <c r="BB122" s="85"/>
      <c r="BC122" s="85"/>
      <c r="BD122" s="86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8"/>
      <c r="BW122" s="88"/>
      <c r="BX122" s="87"/>
      <c r="BY122" s="87"/>
      <c r="BZ122" s="87"/>
      <c r="CA122" s="87"/>
      <c r="CB122" s="87"/>
      <c r="CC122" s="89"/>
      <c r="CD122" s="89"/>
      <c r="CE122" s="89"/>
      <c r="CF122" s="89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</row>
    <row r="123" spans="1:96" s="83" customFormat="1" ht="18">
      <c r="A123" s="91"/>
      <c r="B123" s="91"/>
      <c r="C123" s="91"/>
      <c r="D123" s="98" t="str">
        <f>S7</f>
        <v>am</v>
      </c>
      <c r="E123" s="98"/>
      <c r="F123" s="98"/>
      <c r="G123" s="98" t="str">
        <f>T7</f>
        <v>Sonntag</v>
      </c>
      <c r="H123" s="98"/>
      <c r="I123" s="98"/>
      <c r="J123" s="98"/>
      <c r="K123" s="98"/>
      <c r="L123" s="98"/>
      <c r="M123" s="98"/>
      <c r="N123" s="98" t="str">
        <f>AB7</f>
        <v>, den</v>
      </c>
      <c r="O123" s="98"/>
      <c r="P123" s="98"/>
      <c r="Q123" s="98"/>
      <c r="R123" s="99">
        <f>AF7</f>
        <v>42722</v>
      </c>
      <c r="S123" s="99"/>
      <c r="T123" s="99"/>
      <c r="U123" s="99"/>
      <c r="V123" s="99"/>
      <c r="W123" s="99"/>
      <c r="X123" s="99"/>
      <c r="Y123" s="99"/>
      <c r="Z123" s="99" t="str">
        <f>N9</f>
        <v>in der</v>
      </c>
      <c r="AA123" s="99"/>
      <c r="AB123" s="99"/>
      <c r="AC123" s="99"/>
      <c r="AD123" s="98" t="str">
        <f>R9</f>
        <v>Breitwiesen-Halle</v>
      </c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 t="str">
        <f>AD9</f>
        <v>in</v>
      </c>
      <c r="AQ123" s="98"/>
      <c r="AR123" s="98" t="str">
        <f>AF9</f>
        <v>Ergenzingen</v>
      </c>
      <c r="AS123" s="98"/>
      <c r="AT123" s="98"/>
      <c r="AU123" s="98"/>
      <c r="AV123" s="98"/>
      <c r="AW123" s="98"/>
      <c r="AX123" s="98"/>
      <c r="AY123" s="98"/>
      <c r="AZ123" s="98"/>
      <c r="BA123" s="91"/>
      <c r="BB123" s="91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8"/>
      <c r="BU123" s="88"/>
      <c r="BV123" s="87"/>
      <c r="BW123" s="87"/>
      <c r="BX123" s="87"/>
      <c r="BY123" s="87"/>
      <c r="BZ123" s="87"/>
      <c r="CA123" s="89"/>
      <c r="CB123" s="89"/>
      <c r="CC123" s="89"/>
      <c r="CD123" s="89"/>
      <c r="CE123" s="90"/>
      <c r="CF123" s="90"/>
      <c r="CG123" s="90"/>
      <c r="CH123" s="90"/>
      <c r="CI123" s="90"/>
      <c r="CK123" s="91"/>
      <c r="CL123" s="90"/>
      <c r="CM123" s="90"/>
      <c r="CN123" s="90"/>
      <c r="CO123" s="90"/>
      <c r="CP123" s="90"/>
      <c r="CQ123" s="90"/>
      <c r="CR123" s="90"/>
    </row>
    <row r="124" spans="1:96" ht="20.25">
      <c r="A124" s="81"/>
      <c r="B124" s="82"/>
      <c r="C124" s="82"/>
      <c r="D124" s="82"/>
      <c r="E124" s="82"/>
      <c r="F124" s="82"/>
      <c r="G124" s="82"/>
      <c r="H124" s="45"/>
      <c r="I124" s="54"/>
      <c r="J124" s="252"/>
      <c r="K124" s="252"/>
      <c r="L124" s="252"/>
      <c r="M124" s="252"/>
      <c r="N124" s="252"/>
      <c r="O124" s="252"/>
      <c r="P124" s="252"/>
      <c r="Q124" s="252"/>
      <c r="R124" s="100"/>
      <c r="S124" s="100"/>
      <c r="T124" s="100"/>
      <c r="U124" s="100"/>
      <c r="V124" s="253"/>
      <c r="W124" s="253"/>
      <c r="X124" s="253"/>
      <c r="Y124" s="253"/>
      <c r="Z124" s="253"/>
      <c r="AA124" s="253"/>
      <c r="AB124" s="253"/>
      <c r="AC124" s="253"/>
      <c r="AD124" s="100"/>
      <c r="AE124" s="100"/>
      <c r="AF124" s="100"/>
      <c r="AG124" s="100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100"/>
      <c r="AU124" s="100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30"/>
      <c r="BX124" s="29"/>
      <c r="BY124" s="29"/>
      <c r="BZ124" s="29"/>
      <c r="CA124" s="29"/>
      <c r="CB124" s="29"/>
      <c r="CC124" s="32"/>
      <c r="CD124" s="32"/>
      <c r="CE124" s="32"/>
      <c r="CF124" s="32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</row>
    <row r="125" spans="1:96" ht="18">
      <c r="A125" s="83"/>
      <c r="B125" s="84" t="s">
        <v>49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30"/>
      <c r="BW125" s="30"/>
      <c r="BX125" s="29"/>
      <c r="BY125" s="29"/>
      <c r="BZ125" s="29"/>
      <c r="CA125" s="29"/>
      <c r="CB125" s="29"/>
      <c r="CC125" s="32"/>
      <c r="CD125" s="32"/>
      <c r="CE125" s="32"/>
      <c r="CF125" s="32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</row>
    <row r="126" spans="1:96" ht="18">
      <c r="A126" s="83"/>
      <c r="B126" s="102" t="s">
        <v>7</v>
      </c>
      <c r="C126" s="102"/>
      <c r="D126" s="102"/>
      <c r="F126" s="83" t="s">
        <v>50</v>
      </c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30"/>
      <c r="BW126" s="30"/>
      <c r="BX126" s="29"/>
      <c r="BY126" s="29"/>
      <c r="BZ126" s="29"/>
      <c r="CA126" s="29"/>
      <c r="CB126" s="29"/>
      <c r="CC126" s="32"/>
      <c r="CD126" s="32"/>
      <c r="CE126" s="32"/>
      <c r="CF126" s="32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</row>
    <row r="127" spans="1:96" ht="18">
      <c r="A127" s="83"/>
      <c r="B127" s="102" t="s">
        <v>51</v>
      </c>
      <c r="C127" s="102"/>
      <c r="D127" s="102"/>
      <c r="F127" s="83" t="s">
        <v>52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30"/>
      <c r="BW127" s="30"/>
      <c r="BX127" s="29"/>
      <c r="BY127" s="29"/>
      <c r="BZ127" s="29"/>
      <c r="CA127" s="29"/>
      <c r="CB127" s="29"/>
      <c r="CC127" s="32"/>
      <c r="CD127" s="32"/>
      <c r="CE127" s="32"/>
      <c r="CF127" s="32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</row>
    <row r="128" spans="1:96" ht="18">
      <c r="A128" s="83"/>
      <c r="B128" s="102" t="s">
        <v>8</v>
      </c>
      <c r="C128" s="102"/>
      <c r="D128" s="102"/>
      <c r="F128" s="83" t="s">
        <v>53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30"/>
      <c r="BW128" s="30"/>
      <c r="BX128" s="29"/>
      <c r="BY128" s="29"/>
      <c r="BZ128" s="29"/>
      <c r="CA128" s="29"/>
      <c r="CB128" s="29"/>
      <c r="CC128" s="32"/>
      <c r="CD128" s="32"/>
      <c r="CE128" s="32"/>
      <c r="CF128" s="32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</row>
    <row r="129" spans="1:96" ht="18">
      <c r="A129" s="83"/>
      <c r="B129" s="102"/>
      <c r="C129" s="102" t="s">
        <v>54</v>
      </c>
      <c r="D129" s="102"/>
      <c r="F129" s="83" t="s">
        <v>76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30"/>
      <c r="BW129" s="30"/>
      <c r="BX129" s="29"/>
      <c r="BY129" s="29"/>
      <c r="BZ129" s="29"/>
      <c r="CA129" s="29"/>
      <c r="CB129" s="29"/>
      <c r="CC129" s="32"/>
      <c r="CD129" s="32"/>
      <c r="CE129" s="32"/>
      <c r="CF129" s="32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</row>
    <row r="130" spans="1:96" ht="18">
      <c r="A130" s="83"/>
      <c r="B130" s="102"/>
      <c r="C130" s="102"/>
      <c r="D130" s="102"/>
      <c r="F130" s="83" t="s">
        <v>55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30"/>
      <c r="BW130" s="30"/>
      <c r="BX130" s="29"/>
      <c r="BY130" s="29"/>
      <c r="BZ130" s="29"/>
      <c r="CA130" s="29"/>
      <c r="CB130" s="29"/>
      <c r="CC130" s="32"/>
      <c r="CD130" s="32"/>
      <c r="CE130" s="32"/>
      <c r="CF130" s="32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</row>
    <row r="131" spans="1:96" ht="18">
      <c r="A131" s="83"/>
      <c r="B131" s="102" t="s">
        <v>9</v>
      </c>
      <c r="C131" s="102"/>
      <c r="D131" s="102"/>
      <c r="F131" s="83" t="s">
        <v>56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30"/>
      <c r="BW131" s="30"/>
      <c r="BX131" s="29"/>
      <c r="BY131" s="29"/>
      <c r="BZ131" s="29"/>
      <c r="CA131" s="29"/>
      <c r="CB131" s="29"/>
      <c r="CC131" s="32"/>
      <c r="CD131" s="32"/>
      <c r="CE131" s="32"/>
      <c r="CF131" s="32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</row>
    <row r="132" spans="1:96" ht="18">
      <c r="A132" s="83"/>
      <c r="B132" s="102" t="s">
        <v>10</v>
      </c>
      <c r="C132" s="102"/>
      <c r="D132" s="102"/>
      <c r="F132" s="90" t="s">
        <v>57</v>
      </c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30"/>
      <c r="BW132" s="30"/>
      <c r="BX132" s="29"/>
      <c r="BY132" s="29"/>
      <c r="BZ132" s="29"/>
      <c r="CA132" s="29"/>
      <c r="CB132" s="29"/>
      <c r="CC132" s="32"/>
      <c r="CD132" s="32"/>
      <c r="CE132" s="32"/>
      <c r="CF132" s="32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</row>
    <row r="133" spans="1:96" ht="18">
      <c r="A133" s="83"/>
      <c r="B133" s="102" t="s">
        <v>85</v>
      </c>
      <c r="C133" s="102"/>
      <c r="D133" s="102"/>
      <c r="F133" s="83" t="s">
        <v>58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30"/>
      <c r="BW133" s="30"/>
      <c r="BX133" s="29"/>
      <c r="BY133" s="29"/>
      <c r="BZ133" s="29"/>
      <c r="CA133" s="29"/>
      <c r="CB133" s="29"/>
      <c r="CC133" s="32"/>
      <c r="CD133" s="32"/>
      <c r="CE133" s="32"/>
      <c r="CF133" s="32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</row>
    <row r="134" spans="1:96" ht="18">
      <c r="A134" s="83"/>
      <c r="B134" s="102"/>
      <c r="C134" s="102"/>
      <c r="D134" s="102"/>
      <c r="F134" s="83" t="s">
        <v>59</v>
      </c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30"/>
      <c r="BW134" s="30"/>
      <c r="BX134" s="29"/>
      <c r="BY134" s="29"/>
      <c r="BZ134" s="29"/>
      <c r="CA134" s="29"/>
      <c r="CB134" s="29"/>
      <c r="CC134" s="32"/>
      <c r="CD134" s="32"/>
      <c r="CE134" s="32"/>
      <c r="CF134" s="32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</row>
    <row r="135" spans="1:96" ht="18">
      <c r="A135" s="83"/>
      <c r="B135" s="102" t="s">
        <v>60</v>
      </c>
      <c r="C135" s="102"/>
      <c r="D135" s="102"/>
      <c r="F135" s="83" t="s">
        <v>96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30"/>
      <c r="BW135" s="30"/>
      <c r="BX135" s="29"/>
      <c r="BY135" s="29"/>
      <c r="BZ135" s="29"/>
      <c r="CA135" s="29"/>
      <c r="CB135" s="29"/>
      <c r="CC135" s="32"/>
      <c r="CD135" s="32"/>
      <c r="CE135" s="32"/>
      <c r="CF135" s="32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</row>
    <row r="136" spans="1:96" ht="18">
      <c r="A136" s="83"/>
      <c r="B136" s="102"/>
      <c r="C136" s="102"/>
      <c r="D136" s="102"/>
      <c r="F136" s="83" t="s">
        <v>61</v>
      </c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30"/>
      <c r="BW136" s="30"/>
      <c r="BX136" s="29"/>
      <c r="BY136" s="29"/>
      <c r="BZ136" s="29"/>
      <c r="CA136" s="29"/>
      <c r="CB136" s="29"/>
      <c r="CC136" s="32"/>
      <c r="CD136" s="32"/>
      <c r="CE136" s="32"/>
      <c r="CF136" s="32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</row>
    <row r="137" spans="1:96" ht="18">
      <c r="A137" s="83"/>
      <c r="B137" s="102" t="s">
        <v>86</v>
      </c>
      <c r="C137" s="102"/>
      <c r="D137" s="102"/>
      <c r="F137" s="83" t="s">
        <v>62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30"/>
      <c r="BW137" s="30"/>
      <c r="BX137" s="29"/>
      <c r="BY137" s="29"/>
      <c r="BZ137" s="29"/>
      <c r="CA137" s="29"/>
      <c r="CB137" s="29"/>
      <c r="CC137" s="32"/>
      <c r="CD137" s="32"/>
      <c r="CE137" s="32"/>
      <c r="CF137" s="32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</row>
    <row r="138" spans="1:96" ht="18">
      <c r="A138" s="83"/>
      <c r="B138" s="102"/>
      <c r="C138" s="102"/>
      <c r="D138" s="102"/>
      <c r="F138" s="83" t="s">
        <v>63</v>
      </c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30"/>
      <c r="BW138" s="30"/>
      <c r="BX138" s="29"/>
      <c r="BY138" s="29"/>
      <c r="BZ138" s="29"/>
      <c r="CA138" s="29"/>
      <c r="CB138" s="29"/>
      <c r="CC138" s="32"/>
      <c r="CD138" s="32"/>
      <c r="CE138" s="32"/>
      <c r="CF138" s="32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</row>
    <row r="139" spans="1:96" ht="18">
      <c r="A139" s="83"/>
      <c r="B139" s="102" t="s">
        <v>87</v>
      </c>
      <c r="C139" s="102"/>
      <c r="D139" s="102"/>
      <c r="F139" s="95" t="s">
        <v>99</v>
      </c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101" t="s">
        <v>110</v>
      </c>
      <c r="AU139" s="101"/>
      <c r="AV139" s="101"/>
      <c r="AW139" s="101"/>
      <c r="AX139" s="101"/>
      <c r="AY139" s="101"/>
      <c r="AZ139" s="101"/>
      <c r="BA139" s="101"/>
      <c r="BB139" s="83"/>
      <c r="BC139" s="83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30"/>
      <c r="BW139" s="30"/>
      <c r="BX139" s="29"/>
      <c r="BY139" s="29"/>
      <c r="BZ139" s="29"/>
      <c r="CA139" s="29"/>
      <c r="CB139" s="29"/>
      <c r="CC139" s="32"/>
      <c r="CD139" s="32"/>
      <c r="CE139" s="32"/>
      <c r="CF139" s="32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</row>
    <row r="140" spans="1:96" ht="18">
      <c r="A140" s="83"/>
      <c r="B140" s="102"/>
      <c r="C140" s="102"/>
      <c r="D140" s="102"/>
      <c r="F140" s="83" t="s">
        <v>64</v>
      </c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30"/>
      <c r="BW140" s="30"/>
      <c r="BX140" s="29"/>
      <c r="BY140" s="29"/>
      <c r="BZ140" s="29"/>
      <c r="CA140" s="29"/>
      <c r="CB140" s="29"/>
      <c r="CC140" s="32"/>
      <c r="CD140" s="32"/>
      <c r="CE140" s="32"/>
      <c r="CF140" s="32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</row>
    <row r="141" spans="1:96" ht="18">
      <c r="A141" s="83"/>
      <c r="B141" s="102" t="s">
        <v>88</v>
      </c>
      <c r="C141" s="102"/>
      <c r="D141" s="102"/>
      <c r="F141" s="83" t="s">
        <v>65</v>
      </c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30"/>
      <c r="BW141" s="30"/>
      <c r="BX141" s="29"/>
      <c r="BY141" s="29"/>
      <c r="BZ141" s="29"/>
      <c r="CA141" s="29"/>
      <c r="CB141" s="29"/>
      <c r="CC141" s="32"/>
      <c r="CD141" s="32"/>
      <c r="CE141" s="32"/>
      <c r="CF141" s="32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</row>
    <row r="142" spans="1:96" ht="18">
      <c r="A142" s="83"/>
      <c r="B142" s="102" t="s">
        <v>89</v>
      </c>
      <c r="C142" s="102"/>
      <c r="D142" s="102"/>
      <c r="F142" s="95" t="s">
        <v>97</v>
      </c>
      <c r="G142" s="95"/>
      <c r="H142" s="95"/>
      <c r="I142" s="95"/>
      <c r="J142" s="95"/>
      <c r="K142" s="95"/>
      <c r="L142" s="95"/>
      <c r="M142" s="96">
        <f>AB11</f>
        <v>0.0062499999999999995</v>
      </c>
      <c r="N142" s="96"/>
      <c r="O142" s="96"/>
      <c r="P142" s="96"/>
      <c r="Q142" s="96"/>
      <c r="R142" s="94" t="s">
        <v>98</v>
      </c>
      <c r="S142" s="94"/>
      <c r="T142" s="94"/>
      <c r="U142" s="94"/>
      <c r="V142" s="94"/>
      <c r="W142" s="94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30"/>
      <c r="BW142" s="30"/>
      <c r="BX142" s="29"/>
      <c r="BY142" s="29"/>
      <c r="BZ142" s="29"/>
      <c r="CA142" s="29"/>
      <c r="CB142" s="29"/>
      <c r="CC142" s="32"/>
      <c r="CD142" s="32"/>
      <c r="CE142" s="32"/>
      <c r="CF142" s="32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</row>
    <row r="143" spans="1:96" ht="18">
      <c r="A143" s="83"/>
      <c r="B143" s="102" t="s">
        <v>66</v>
      </c>
      <c r="C143" s="102"/>
      <c r="D143" s="102"/>
      <c r="F143" s="83" t="s">
        <v>77</v>
      </c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30"/>
      <c r="BW143" s="30"/>
      <c r="BX143" s="29"/>
      <c r="BY143" s="29"/>
      <c r="BZ143" s="29"/>
      <c r="CA143" s="29"/>
      <c r="CB143" s="29"/>
      <c r="CC143" s="32"/>
      <c r="CD143" s="32"/>
      <c r="CE143" s="32"/>
      <c r="CF143" s="32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</row>
    <row r="144" spans="1:96" ht="18">
      <c r="A144" s="83"/>
      <c r="B144" s="102"/>
      <c r="C144" s="102"/>
      <c r="D144" s="102"/>
      <c r="F144" s="83" t="s">
        <v>78</v>
      </c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30"/>
      <c r="BW144" s="30"/>
      <c r="BX144" s="29"/>
      <c r="BY144" s="29"/>
      <c r="BZ144" s="29"/>
      <c r="CA144" s="29"/>
      <c r="CB144" s="29"/>
      <c r="CC144" s="32"/>
      <c r="CD144" s="32"/>
      <c r="CE144" s="32"/>
      <c r="CF144" s="32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</row>
    <row r="145" spans="1:96" ht="18">
      <c r="A145" s="83"/>
      <c r="B145" s="94" t="s">
        <v>90</v>
      </c>
      <c r="C145" s="94"/>
      <c r="D145" s="94"/>
      <c r="F145" s="83" t="s">
        <v>67</v>
      </c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30"/>
      <c r="BW145" s="30"/>
      <c r="BX145" s="29"/>
      <c r="BY145" s="29"/>
      <c r="BZ145" s="29"/>
      <c r="CA145" s="29"/>
      <c r="CB145" s="29"/>
      <c r="CC145" s="32"/>
      <c r="CD145" s="32"/>
      <c r="CE145" s="32"/>
      <c r="CF145" s="32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</row>
    <row r="146" spans="1:96" ht="18">
      <c r="A146" s="83"/>
      <c r="B146" s="46"/>
      <c r="C146" s="46"/>
      <c r="F146" s="83" t="s">
        <v>68</v>
      </c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30"/>
      <c r="BW146" s="30"/>
      <c r="BX146" s="29"/>
      <c r="BY146" s="29"/>
      <c r="BZ146" s="29"/>
      <c r="CA146" s="29"/>
      <c r="CB146" s="29"/>
      <c r="CC146" s="32"/>
      <c r="CD146" s="32"/>
      <c r="CE146" s="32"/>
      <c r="CF146" s="32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</row>
    <row r="147" spans="1:96" ht="18">
      <c r="A147" s="83"/>
      <c r="B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30"/>
      <c r="BW147" s="30"/>
      <c r="BX147" s="29"/>
      <c r="BY147" s="29"/>
      <c r="BZ147" s="29"/>
      <c r="CA147" s="29"/>
      <c r="CB147" s="29"/>
      <c r="CC147" s="32"/>
      <c r="CD147" s="32"/>
      <c r="CE147" s="32"/>
      <c r="CF147" s="32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</row>
    <row r="148" spans="1:96" ht="18">
      <c r="A148" s="83"/>
      <c r="B148" s="84" t="s">
        <v>69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30"/>
      <c r="BW148" s="30"/>
      <c r="BX148" s="29"/>
      <c r="BY148" s="29"/>
      <c r="BZ148" s="29"/>
      <c r="CA148" s="29"/>
      <c r="CB148" s="29"/>
      <c r="CC148" s="32"/>
      <c r="CD148" s="32"/>
      <c r="CE148" s="32"/>
      <c r="CF148" s="32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</row>
    <row r="149" spans="1:96" ht="18">
      <c r="A149" s="83"/>
      <c r="B149" s="83" t="s">
        <v>91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30"/>
      <c r="BW149" s="30"/>
      <c r="BX149" s="29"/>
      <c r="BY149" s="29"/>
      <c r="BZ149" s="29"/>
      <c r="CA149" s="29"/>
      <c r="CB149" s="29"/>
      <c r="CC149" s="32"/>
      <c r="CD149" s="32"/>
      <c r="CE149" s="32"/>
      <c r="CF149" s="32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</row>
    <row r="150" spans="1:96" ht="18">
      <c r="A150" s="83"/>
      <c r="B150" s="83" t="s">
        <v>92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30"/>
      <c r="BW150" s="30"/>
      <c r="BX150" s="29"/>
      <c r="BY150" s="29"/>
      <c r="BZ150" s="29"/>
      <c r="CA150" s="29"/>
      <c r="CB150" s="29"/>
      <c r="CC150" s="32"/>
      <c r="CD150" s="32"/>
      <c r="CE150" s="32"/>
      <c r="CF150" s="32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</row>
    <row r="151" spans="1:96" ht="18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30"/>
      <c r="BW151" s="30"/>
      <c r="BX151" s="29"/>
      <c r="BY151" s="29"/>
      <c r="BZ151" s="29"/>
      <c r="CA151" s="29"/>
      <c r="CB151" s="29"/>
      <c r="CC151" s="32"/>
      <c r="CD151" s="32"/>
      <c r="CE151" s="32"/>
      <c r="CF151" s="32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</row>
    <row r="152" spans="1:96" ht="18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30"/>
      <c r="BW152" s="30"/>
      <c r="BX152" s="29"/>
      <c r="BY152" s="29"/>
      <c r="BZ152" s="29"/>
      <c r="CA152" s="29"/>
      <c r="CB152" s="29"/>
      <c r="CC152" s="32"/>
      <c r="CD152" s="32"/>
      <c r="CE152" s="32"/>
      <c r="CF152" s="32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</row>
    <row r="153" spans="57:96" ht="12.75"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30"/>
      <c r="BW153" s="30"/>
      <c r="BX153" s="29"/>
      <c r="BY153" s="29"/>
      <c r="BZ153" s="29"/>
      <c r="CA153" s="29"/>
      <c r="CB153" s="29"/>
      <c r="CC153" s="32"/>
      <c r="CD153" s="32"/>
      <c r="CE153" s="32"/>
      <c r="CF153" s="32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</row>
    <row r="154" spans="44:96" ht="12.75">
      <c r="AR154" s="12" t="s">
        <v>70</v>
      </c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30"/>
      <c r="BW154" s="30"/>
      <c r="BX154" s="29"/>
      <c r="BY154" s="29"/>
      <c r="BZ154" s="29"/>
      <c r="CA154" s="29"/>
      <c r="CB154" s="29"/>
      <c r="CC154" s="32"/>
      <c r="CD154" s="32"/>
      <c r="CE154" s="32"/>
      <c r="CF154" s="32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</row>
    <row r="155" spans="57:96" ht="12.75"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30"/>
      <c r="BW155" s="30"/>
      <c r="BX155" s="29"/>
      <c r="BY155" s="29"/>
      <c r="BZ155" s="29"/>
      <c r="CA155" s="29"/>
      <c r="CB155" s="29"/>
      <c r="CC155" s="32"/>
      <c r="CD155" s="32"/>
      <c r="CE155" s="32"/>
      <c r="CF155" s="32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</row>
    <row r="156" spans="57:96" ht="12.75"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30"/>
      <c r="BW156" s="30"/>
      <c r="BX156" s="29"/>
      <c r="BY156" s="29"/>
      <c r="BZ156" s="29"/>
      <c r="CA156" s="29"/>
      <c r="CB156" s="29"/>
      <c r="CC156" s="32"/>
      <c r="CD156" s="32"/>
      <c r="CE156" s="32"/>
      <c r="CF156" s="32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</row>
    <row r="157" spans="57:96" ht="12.75"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30"/>
      <c r="BW157" s="30"/>
      <c r="BX157" s="29"/>
      <c r="BY157" s="29"/>
      <c r="BZ157" s="29"/>
      <c r="CA157" s="29"/>
      <c r="CB157" s="29"/>
      <c r="CC157" s="32"/>
      <c r="CD157" s="32"/>
      <c r="CE157" s="32"/>
      <c r="CF157" s="32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</row>
    <row r="158" spans="57:96" ht="12.75"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30"/>
      <c r="BW158" s="30"/>
      <c r="BX158" s="29"/>
      <c r="BY158" s="29"/>
      <c r="BZ158" s="29"/>
      <c r="CA158" s="29"/>
      <c r="CB158" s="29"/>
      <c r="CC158" s="32"/>
      <c r="CD158" s="32"/>
      <c r="CE158" s="32"/>
      <c r="CF158" s="32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</row>
    <row r="159" spans="57:96" ht="12.75"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30"/>
      <c r="BW159" s="30"/>
      <c r="BX159" s="29"/>
      <c r="BY159" s="29"/>
      <c r="BZ159" s="29"/>
      <c r="CA159" s="29"/>
      <c r="CB159" s="29"/>
      <c r="CC159" s="32"/>
      <c r="CD159" s="32"/>
      <c r="CE159" s="32"/>
      <c r="CF159" s="32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</row>
    <row r="160" spans="57:96" ht="12.75"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30"/>
      <c r="BW160" s="30"/>
      <c r="BX160" s="29"/>
      <c r="BY160" s="29"/>
      <c r="BZ160" s="29"/>
      <c r="CA160" s="29"/>
      <c r="CB160" s="29"/>
      <c r="CC160" s="32"/>
      <c r="CD160" s="32"/>
      <c r="CE160" s="32"/>
      <c r="CF160" s="32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</row>
    <row r="161" spans="57:96" ht="12.75"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30"/>
      <c r="BW161" s="30"/>
      <c r="BX161" s="29"/>
      <c r="BY161" s="29"/>
      <c r="BZ161" s="29"/>
      <c r="CA161" s="29"/>
      <c r="CB161" s="29"/>
      <c r="CC161" s="32"/>
      <c r="CD161" s="32"/>
      <c r="CE161" s="32"/>
      <c r="CF161" s="32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</row>
    <row r="162" spans="57:96" ht="12.75"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30"/>
      <c r="BW162" s="30"/>
      <c r="BX162" s="29"/>
      <c r="BY162" s="29"/>
      <c r="BZ162" s="29"/>
      <c r="CA162" s="29"/>
      <c r="CB162" s="29"/>
      <c r="CC162" s="32"/>
      <c r="CD162" s="32"/>
      <c r="CE162" s="32"/>
      <c r="CF162" s="32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</row>
    <row r="163" spans="57:96" ht="12.75"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30"/>
      <c r="BW163" s="30"/>
      <c r="BX163" s="29"/>
      <c r="BY163" s="29"/>
      <c r="BZ163" s="29"/>
      <c r="CA163" s="29"/>
      <c r="CB163" s="29"/>
      <c r="CC163" s="32"/>
      <c r="CD163" s="32"/>
      <c r="CE163" s="32"/>
      <c r="CF163" s="32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</row>
    <row r="164" spans="57:96" ht="12.75"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30"/>
      <c r="BW164" s="30"/>
      <c r="BX164" s="29"/>
      <c r="BY164" s="29"/>
      <c r="BZ164" s="29"/>
      <c r="CA164" s="29"/>
      <c r="CB164" s="29"/>
      <c r="CC164" s="32"/>
      <c r="CD164" s="32"/>
      <c r="CE164" s="32"/>
      <c r="CF164" s="32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</row>
    <row r="165" spans="57:96" ht="12.75"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30"/>
      <c r="BW165" s="30"/>
      <c r="BX165" s="29"/>
      <c r="BY165" s="29"/>
      <c r="BZ165" s="29"/>
      <c r="CA165" s="29"/>
      <c r="CB165" s="29"/>
      <c r="CC165" s="32"/>
      <c r="CD165" s="32"/>
      <c r="CE165" s="32"/>
      <c r="CF165" s="32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</row>
    <row r="166" spans="57:96" ht="12.75"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30"/>
      <c r="BW166" s="30"/>
      <c r="BX166" s="29"/>
      <c r="BY166" s="29"/>
      <c r="BZ166" s="29"/>
      <c r="CA166" s="29"/>
      <c r="CB166" s="29"/>
      <c r="CC166" s="32"/>
      <c r="CD166" s="32"/>
      <c r="CE166" s="32"/>
      <c r="CF166" s="32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</row>
    <row r="167" spans="1:96" ht="12.75">
      <c r="A167" s="12" t="s">
        <v>71</v>
      </c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30"/>
      <c r="BW167" s="30"/>
      <c r="BX167" s="29"/>
      <c r="BY167" s="29"/>
      <c r="BZ167" s="29"/>
      <c r="CA167" s="29"/>
      <c r="CB167" s="29"/>
      <c r="CC167" s="32"/>
      <c r="CD167" s="32"/>
      <c r="CE167" s="32"/>
      <c r="CF167" s="32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</row>
    <row r="168" spans="57:96" ht="12.75"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30"/>
      <c r="BW168" s="30"/>
      <c r="BX168" s="29"/>
      <c r="BY168" s="29"/>
      <c r="BZ168" s="29"/>
      <c r="CA168" s="29"/>
      <c r="CB168" s="29"/>
      <c r="CC168" s="32"/>
      <c r="CD168" s="32"/>
      <c r="CE168" s="32"/>
      <c r="CF168" s="32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</row>
    <row r="169" spans="56:96" ht="12.75">
      <c r="BD169" s="71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30"/>
      <c r="BW169" s="30"/>
      <c r="BX169" s="29"/>
      <c r="BY169" s="29"/>
      <c r="BZ169" s="29"/>
      <c r="CA169" s="29"/>
      <c r="CB169" s="29"/>
      <c r="CC169" s="32"/>
      <c r="CD169" s="32"/>
      <c r="CE169" s="32"/>
      <c r="CF169" s="32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</row>
  </sheetData>
  <sheetProtection/>
  <mergeCells count="543">
    <mergeCell ref="AL61:AN61"/>
    <mergeCell ref="AJ61:AK61"/>
    <mergeCell ref="AD58:AF58"/>
    <mergeCell ref="AG58:AH58"/>
    <mergeCell ref="AF31:AV31"/>
    <mergeCell ref="AG19:BA19"/>
    <mergeCell ref="AL60:AN60"/>
    <mergeCell ref="AD59:AF59"/>
    <mergeCell ref="AG59:AH59"/>
    <mergeCell ref="AJ59:AK59"/>
    <mergeCell ref="S53:T53"/>
    <mergeCell ref="AD61:AF61"/>
    <mergeCell ref="AG61:AH61"/>
    <mergeCell ref="B55:C55"/>
    <mergeCell ref="D55:O55"/>
    <mergeCell ref="P57:AC57"/>
    <mergeCell ref="P58:Q58"/>
    <mergeCell ref="P61:Q61"/>
    <mergeCell ref="R61:AC61"/>
    <mergeCell ref="AE55:AF55"/>
    <mergeCell ref="V55:W55"/>
    <mergeCell ref="AF35:AV35"/>
    <mergeCell ref="AG54:AR54"/>
    <mergeCell ref="AG53:AR53"/>
    <mergeCell ref="AG52:AR52"/>
    <mergeCell ref="AF41:AV41"/>
    <mergeCell ref="X54:Z54"/>
    <mergeCell ref="AG55:AR55"/>
    <mergeCell ref="AE53:AF53"/>
    <mergeCell ref="AE54:AF54"/>
    <mergeCell ref="AD60:AF60"/>
    <mergeCell ref="AG60:AH60"/>
    <mergeCell ref="AJ60:AK60"/>
    <mergeCell ref="AL58:AN58"/>
    <mergeCell ref="AD57:AF57"/>
    <mergeCell ref="X55:Z55"/>
    <mergeCell ref="R59:AC59"/>
    <mergeCell ref="AL59:AN59"/>
    <mergeCell ref="AJ58:AK58"/>
    <mergeCell ref="P55:R55"/>
    <mergeCell ref="B52:C52"/>
    <mergeCell ref="D52:O52"/>
    <mergeCell ref="P52:R52"/>
    <mergeCell ref="B54:C54"/>
    <mergeCell ref="D54:O54"/>
    <mergeCell ref="P54:R54"/>
    <mergeCell ref="B53:C53"/>
    <mergeCell ref="D53:O53"/>
    <mergeCell ref="P53:R53"/>
    <mergeCell ref="S52:T52"/>
    <mergeCell ref="V52:W52"/>
    <mergeCell ref="P60:Q60"/>
    <mergeCell ref="R60:AC60"/>
    <mergeCell ref="X52:Z52"/>
    <mergeCell ref="V53:W53"/>
    <mergeCell ref="X53:Z53"/>
    <mergeCell ref="P59:Q59"/>
    <mergeCell ref="V54:W54"/>
    <mergeCell ref="S55:T55"/>
    <mergeCell ref="AE51:AR51"/>
    <mergeCell ref="AS51:AU51"/>
    <mergeCell ref="AV51:AZ51"/>
    <mergeCell ref="AV52:AW52"/>
    <mergeCell ref="AS53:AU53"/>
    <mergeCell ref="AV53:AW53"/>
    <mergeCell ref="AS52:AU52"/>
    <mergeCell ref="AY53:AZ53"/>
    <mergeCell ref="B51:O51"/>
    <mergeCell ref="P51:R51"/>
    <mergeCell ref="S51:W51"/>
    <mergeCell ref="X51:Z51"/>
    <mergeCell ref="BA51:BC51"/>
    <mergeCell ref="B130:D130"/>
    <mergeCell ref="AT124:AU124"/>
    <mergeCell ref="G123:M123"/>
    <mergeCell ref="D123:F123"/>
    <mergeCell ref="AE52:AF52"/>
    <mergeCell ref="AZ47:BA47"/>
    <mergeCell ref="BB47:BC47"/>
    <mergeCell ref="D47:F47"/>
    <mergeCell ref="G47:I47"/>
    <mergeCell ref="J47:N47"/>
    <mergeCell ref="O47:AD47"/>
    <mergeCell ref="AF47:AV47"/>
    <mergeCell ref="AW47:AX47"/>
    <mergeCell ref="AF46:AV46"/>
    <mergeCell ref="AW46:AX46"/>
    <mergeCell ref="AZ46:BA46"/>
    <mergeCell ref="BB46:BC46"/>
    <mergeCell ref="D46:F46"/>
    <mergeCell ref="G46:I46"/>
    <mergeCell ref="J46:N46"/>
    <mergeCell ref="O46:AD46"/>
    <mergeCell ref="AF45:AV45"/>
    <mergeCell ref="AW45:AX45"/>
    <mergeCell ref="AZ45:BA45"/>
    <mergeCell ref="BB45:BC45"/>
    <mergeCell ref="D45:F45"/>
    <mergeCell ref="G45:I45"/>
    <mergeCell ref="J45:N45"/>
    <mergeCell ref="O45:AD45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D42:F42"/>
    <mergeCell ref="G42:I42"/>
    <mergeCell ref="J42:N42"/>
    <mergeCell ref="O42:AD42"/>
    <mergeCell ref="D41:F41"/>
    <mergeCell ref="G41:I41"/>
    <mergeCell ref="J41:N41"/>
    <mergeCell ref="O41:AD41"/>
    <mergeCell ref="AF42:AV42"/>
    <mergeCell ref="AW42:AX42"/>
    <mergeCell ref="AW40:AX40"/>
    <mergeCell ref="AZ40:BA40"/>
    <mergeCell ref="BB40:BC40"/>
    <mergeCell ref="AW41:AX41"/>
    <mergeCell ref="AZ41:BA41"/>
    <mergeCell ref="BB41:BC41"/>
    <mergeCell ref="AZ42:BA42"/>
    <mergeCell ref="BB42:BC42"/>
    <mergeCell ref="D38:F38"/>
    <mergeCell ref="G38:I38"/>
    <mergeCell ref="D37:F37"/>
    <mergeCell ref="AZ39:BA39"/>
    <mergeCell ref="BB39:BC39"/>
    <mergeCell ref="D40:F40"/>
    <mergeCell ref="G40:I40"/>
    <mergeCell ref="J40:N40"/>
    <mergeCell ref="O40:AD40"/>
    <mergeCell ref="AF40:AV40"/>
    <mergeCell ref="D39:F39"/>
    <mergeCell ref="G39:I39"/>
    <mergeCell ref="J39:N39"/>
    <mergeCell ref="O39:AD39"/>
    <mergeCell ref="AF39:AV39"/>
    <mergeCell ref="AW39:AX39"/>
    <mergeCell ref="O37:AD37"/>
    <mergeCell ref="J38:N38"/>
    <mergeCell ref="O38:AD38"/>
    <mergeCell ref="O36:AD36"/>
    <mergeCell ref="AF36:AV36"/>
    <mergeCell ref="AF37:AV37"/>
    <mergeCell ref="AF38:AV38"/>
    <mergeCell ref="BB36:BC36"/>
    <mergeCell ref="AZ38:BA38"/>
    <mergeCell ref="BB38:BC38"/>
    <mergeCell ref="AW38:AX38"/>
    <mergeCell ref="AW37:AX37"/>
    <mergeCell ref="AZ37:BA37"/>
    <mergeCell ref="BB37:BC37"/>
    <mergeCell ref="O33:AD33"/>
    <mergeCell ref="AF33:AV33"/>
    <mergeCell ref="AW33:AX33"/>
    <mergeCell ref="AW36:AX36"/>
    <mergeCell ref="AZ36:BA36"/>
    <mergeCell ref="AF34:AV34"/>
    <mergeCell ref="AZ34:BA34"/>
    <mergeCell ref="AZ33:BA33"/>
    <mergeCell ref="BB33:BC33"/>
    <mergeCell ref="AW32:AX32"/>
    <mergeCell ref="AF32:AV32"/>
    <mergeCell ref="B44:C44"/>
    <mergeCell ref="B38:C38"/>
    <mergeCell ref="B39:C39"/>
    <mergeCell ref="G37:I37"/>
    <mergeCell ref="O32:AD32"/>
    <mergeCell ref="J33:N33"/>
    <mergeCell ref="B36:C36"/>
    <mergeCell ref="AF30:AV30"/>
    <mergeCell ref="B30:C30"/>
    <mergeCell ref="D29:F29"/>
    <mergeCell ref="B45:C45"/>
    <mergeCell ref="B46:C46"/>
    <mergeCell ref="B47:C47"/>
    <mergeCell ref="B40:C40"/>
    <mergeCell ref="B41:C41"/>
    <mergeCell ref="B42:C42"/>
    <mergeCell ref="B43:C43"/>
    <mergeCell ref="B37:C37"/>
    <mergeCell ref="J36:N36"/>
    <mergeCell ref="D35:F35"/>
    <mergeCell ref="G35:I35"/>
    <mergeCell ref="J35:N35"/>
    <mergeCell ref="D36:F36"/>
    <mergeCell ref="G36:I36"/>
    <mergeCell ref="J37:N37"/>
    <mergeCell ref="J30:N30"/>
    <mergeCell ref="Y19:Z19"/>
    <mergeCell ref="D17:X17"/>
    <mergeCell ref="D18:X18"/>
    <mergeCell ref="P22:Q22"/>
    <mergeCell ref="R22:AL22"/>
    <mergeCell ref="AE17:AF17"/>
    <mergeCell ref="AE18:AF18"/>
    <mergeCell ref="J29:N29"/>
    <mergeCell ref="O29:AV29"/>
    <mergeCell ref="Y17:Z17"/>
    <mergeCell ref="Y18:Z18"/>
    <mergeCell ref="P24:Q24"/>
    <mergeCell ref="R24:AL24"/>
    <mergeCell ref="P23:Q23"/>
    <mergeCell ref="AG18:BA18"/>
    <mergeCell ref="AM23:AN23"/>
    <mergeCell ref="R23:AL23"/>
    <mergeCell ref="P21:AN21"/>
    <mergeCell ref="AM22:AN22"/>
    <mergeCell ref="B32:C32"/>
    <mergeCell ref="B18:C18"/>
    <mergeCell ref="B19:C19"/>
    <mergeCell ref="D19:X19"/>
    <mergeCell ref="O30:AD30"/>
    <mergeCell ref="D30:F30"/>
    <mergeCell ref="G30:I30"/>
    <mergeCell ref="J32:N32"/>
    <mergeCell ref="B29:C29"/>
    <mergeCell ref="G29:I29"/>
    <mergeCell ref="D31:F31"/>
    <mergeCell ref="G31:I31"/>
    <mergeCell ref="B31:C31"/>
    <mergeCell ref="O31:AD31"/>
    <mergeCell ref="J31:N31"/>
    <mergeCell ref="B33:C33"/>
    <mergeCell ref="D33:F33"/>
    <mergeCell ref="G33:I33"/>
    <mergeCell ref="D32:F32"/>
    <mergeCell ref="G32:I32"/>
    <mergeCell ref="B34:C34"/>
    <mergeCell ref="B35:C35"/>
    <mergeCell ref="O35:AD35"/>
    <mergeCell ref="D34:F34"/>
    <mergeCell ref="G34:I34"/>
    <mergeCell ref="J34:N34"/>
    <mergeCell ref="O34:AD34"/>
    <mergeCell ref="BB16:BC16"/>
    <mergeCell ref="BB18:BC18"/>
    <mergeCell ref="BB19:BC19"/>
    <mergeCell ref="BB17:BC17"/>
    <mergeCell ref="BB30:BC30"/>
    <mergeCell ref="AW30:AX30"/>
    <mergeCell ref="AZ30:BA30"/>
    <mergeCell ref="BB29:BC29"/>
    <mergeCell ref="AW29:BA29"/>
    <mergeCell ref="AW31:AX31"/>
    <mergeCell ref="AZ31:BA31"/>
    <mergeCell ref="BB31:BC31"/>
    <mergeCell ref="BB34:BC34"/>
    <mergeCell ref="AW35:AX35"/>
    <mergeCell ref="AZ35:BA35"/>
    <mergeCell ref="BB35:BC35"/>
    <mergeCell ref="AW34:AX34"/>
    <mergeCell ref="AZ32:BA32"/>
    <mergeCell ref="BB32:BC32"/>
    <mergeCell ref="BA53:BC53"/>
    <mergeCell ref="O101:AD101"/>
    <mergeCell ref="AF101:AV101"/>
    <mergeCell ref="BB99:BC99"/>
    <mergeCell ref="O100:AD100"/>
    <mergeCell ref="AF100:AV100"/>
    <mergeCell ref="BB100:BC101"/>
    <mergeCell ref="S54:T54"/>
    <mergeCell ref="R58:AC58"/>
    <mergeCell ref="D92:O92"/>
    <mergeCell ref="B100:C101"/>
    <mergeCell ref="J100:N101"/>
    <mergeCell ref="D100:I101"/>
    <mergeCell ref="O99:AV99"/>
    <mergeCell ref="J99:N99"/>
    <mergeCell ref="D99:I99"/>
    <mergeCell ref="B99:C99"/>
    <mergeCell ref="AS93:AU93"/>
    <mergeCell ref="AV93:AW93"/>
    <mergeCell ref="AK71:BC71"/>
    <mergeCell ref="BA89:BC89"/>
    <mergeCell ref="BB104:BC105"/>
    <mergeCell ref="O105:AD105"/>
    <mergeCell ref="AF105:AV105"/>
    <mergeCell ref="O104:AD104"/>
    <mergeCell ref="AF104:AV104"/>
    <mergeCell ref="AW104:AX105"/>
    <mergeCell ref="BA90:BC90"/>
    <mergeCell ref="AE90:AF90"/>
    <mergeCell ref="AW99:BA99"/>
    <mergeCell ref="AY52:AZ52"/>
    <mergeCell ref="BA52:BC52"/>
    <mergeCell ref="B103:C103"/>
    <mergeCell ref="J103:N103"/>
    <mergeCell ref="BB103:BC103"/>
    <mergeCell ref="AW100:AX101"/>
    <mergeCell ref="AZ100:BA101"/>
    <mergeCell ref="AZ104:BA105"/>
    <mergeCell ref="B104:C105"/>
    <mergeCell ref="J104:N105"/>
    <mergeCell ref="D103:I103"/>
    <mergeCell ref="O103:AV103"/>
    <mergeCell ref="AW103:BA103"/>
    <mergeCell ref="AY100:AY101"/>
    <mergeCell ref="D104:I105"/>
    <mergeCell ref="B15:Z15"/>
    <mergeCell ref="AE15:BC15"/>
    <mergeCell ref="B128:D128"/>
    <mergeCell ref="B129:D129"/>
    <mergeCell ref="J124:Q124"/>
    <mergeCell ref="V124:AC124"/>
    <mergeCell ref="AD124:AG124"/>
    <mergeCell ref="AY104:AY105"/>
    <mergeCell ref="R25:AL25"/>
    <mergeCell ref="AM25:AN25"/>
    <mergeCell ref="AG17:BA17"/>
    <mergeCell ref="AG16:BA16"/>
    <mergeCell ref="AE19:AF19"/>
    <mergeCell ref="B16:C16"/>
    <mergeCell ref="Y16:Z16"/>
    <mergeCell ref="B17:C17"/>
    <mergeCell ref="D16:X16"/>
    <mergeCell ref="AM24:AN24"/>
    <mergeCell ref="AE16:AF16"/>
    <mergeCell ref="AS90:AU90"/>
    <mergeCell ref="AY90:AZ90"/>
    <mergeCell ref="B90:C90"/>
    <mergeCell ref="D90:O90"/>
    <mergeCell ref="P90:R90"/>
    <mergeCell ref="S90:T90"/>
    <mergeCell ref="X90:Z90"/>
    <mergeCell ref="V90:W90"/>
    <mergeCell ref="P25:Q25"/>
    <mergeCell ref="B71:E71"/>
    <mergeCell ref="F71:G71"/>
    <mergeCell ref="H71:Z71"/>
    <mergeCell ref="AI70:AJ70"/>
    <mergeCell ref="AE70:AH70"/>
    <mergeCell ref="B70:E70"/>
    <mergeCell ref="F70:G70"/>
    <mergeCell ref="H70:Z70"/>
    <mergeCell ref="D79:F79"/>
    <mergeCell ref="G79:I79"/>
    <mergeCell ref="J79:N79"/>
    <mergeCell ref="O79:AV79"/>
    <mergeCell ref="L77:P77"/>
    <mergeCell ref="B72:E72"/>
    <mergeCell ref="F72:G72"/>
    <mergeCell ref="H72:Z72"/>
    <mergeCell ref="Y77:Z77"/>
    <mergeCell ref="B79:C79"/>
    <mergeCell ref="J80:N80"/>
    <mergeCell ref="O80:AD80"/>
    <mergeCell ref="AF80:AV80"/>
    <mergeCell ref="AB77:AF77"/>
    <mergeCell ref="AE72:AH72"/>
    <mergeCell ref="AW79:BA79"/>
    <mergeCell ref="AW80:AX80"/>
    <mergeCell ref="B81:C81"/>
    <mergeCell ref="D81:F81"/>
    <mergeCell ref="G81:I81"/>
    <mergeCell ref="J81:N81"/>
    <mergeCell ref="B80:C80"/>
    <mergeCell ref="AW81:AX81"/>
    <mergeCell ref="O81:AD81"/>
    <mergeCell ref="AF81:AV81"/>
    <mergeCell ref="D80:F80"/>
    <mergeCell ref="G80:I80"/>
    <mergeCell ref="B83:C83"/>
    <mergeCell ref="D83:F83"/>
    <mergeCell ref="G83:I83"/>
    <mergeCell ref="J83:N83"/>
    <mergeCell ref="O83:AD83"/>
    <mergeCell ref="D82:F82"/>
    <mergeCell ref="G82:I82"/>
    <mergeCell ref="J82:N82"/>
    <mergeCell ref="G85:I85"/>
    <mergeCell ref="J85:N85"/>
    <mergeCell ref="D84:F84"/>
    <mergeCell ref="G84:I84"/>
    <mergeCell ref="J84:N84"/>
    <mergeCell ref="AW83:AX83"/>
    <mergeCell ref="AF83:AV83"/>
    <mergeCell ref="O84:AD84"/>
    <mergeCell ref="AF84:AV84"/>
    <mergeCell ref="AW84:AX84"/>
    <mergeCell ref="B89:O89"/>
    <mergeCell ref="S89:W89"/>
    <mergeCell ref="AE89:AR89"/>
    <mergeCell ref="AV89:AZ89"/>
    <mergeCell ref="AG91:AR91"/>
    <mergeCell ref="B91:C91"/>
    <mergeCell ref="D91:O91"/>
    <mergeCell ref="P91:R91"/>
    <mergeCell ref="S91:T91"/>
    <mergeCell ref="AG90:AR90"/>
    <mergeCell ref="V92:W92"/>
    <mergeCell ref="X92:Z92"/>
    <mergeCell ref="AE92:AF92"/>
    <mergeCell ref="AG92:AR92"/>
    <mergeCell ref="X91:Z91"/>
    <mergeCell ref="BA91:BC91"/>
    <mergeCell ref="AV92:AW92"/>
    <mergeCell ref="AS91:AU91"/>
    <mergeCell ref="V91:W91"/>
    <mergeCell ref="BA93:BC93"/>
    <mergeCell ref="AY92:AZ92"/>
    <mergeCell ref="BA92:BC92"/>
    <mergeCell ref="B93:C93"/>
    <mergeCell ref="D93:O93"/>
    <mergeCell ref="P93:R93"/>
    <mergeCell ref="S93:T93"/>
    <mergeCell ref="V93:W93"/>
    <mergeCell ref="B92:C92"/>
    <mergeCell ref="AS92:AU92"/>
    <mergeCell ref="Y97:AC97"/>
    <mergeCell ref="V97:W97"/>
    <mergeCell ref="H97:L97"/>
    <mergeCell ref="AL97:AP97"/>
    <mergeCell ref="X93:Z93"/>
    <mergeCell ref="AE93:AF93"/>
    <mergeCell ref="P89:R89"/>
    <mergeCell ref="X89:Z89"/>
    <mergeCell ref="AS89:AU89"/>
    <mergeCell ref="AY93:AZ93"/>
    <mergeCell ref="AG93:AR93"/>
    <mergeCell ref="AV91:AW91"/>
    <mergeCell ref="AY91:AZ91"/>
    <mergeCell ref="AV90:AW90"/>
    <mergeCell ref="P92:R92"/>
    <mergeCell ref="S92:T92"/>
    <mergeCell ref="BA55:BC55"/>
    <mergeCell ref="B69:Z69"/>
    <mergeCell ref="O82:AD82"/>
    <mergeCell ref="B85:C85"/>
    <mergeCell ref="D85:F85"/>
    <mergeCell ref="B82:C82"/>
    <mergeCell ref="O85:AD85"/>
    <mergeCell ref="AZ84:BA84"/>
    <mergeCell ref="B84:C84"/>
    <mergeCell ref="AW85:AX85"/>
    <mergeCell ref="AF85:AV85"/>
    <mergeCell ref="AI72:AJ72"/>
    <mergeCell ref="AK72:BC72"/>
    <mergeCell ref="AK70:BC70"/>
    <mergeCell ref="BB84:BC84"/>
    <mergeCell ref="BB83:BC83"/>
    <mergeCell ref="AZ81:BA81"/>
    <mergeCell ref="BB81:BC81"/>
    <mergeCell ref="BB79:BC79"/>
    <mergeCell ref="AF82:AV82"/>
    <mergeCell ref="AY55:AZ55"/>
    <mergeCell ref="AS54:AU54"/>
    <mergeCell ref="AV54:AW54"/>
    <mergeCell ref="AY54:AZ54"/>
    <mergeCell ref="AG57:AK57"/>
    <mergeCell ref="AV55:AW55"/>
    <mergeCell ref="AS55:AU55"/>
    <mergeCell ref="AL57:AN57"/>
    <mergeCell ref="AW82:AX82"/>
    <mergeCell ref="AZ82:BA82"/>
    <mergeCell ref="BB82:BC82"/>
    <mergeCell ref="AP77:AT77"/>
    <mergeCell ref="AE71:AH71"/>
    <mergeCell ref="AI71:AJ71"/>
    <mergeCell ref="CA30:CC30"/>
    <mergeCell ref="CA36:CC36"/>
    <mergeCell ref="CA42:CC42"/>
    <mergeCell ref="BA54:BC54"/>
    <mergeCell ref="AZ80:BA80"/>
    <mergeCell ref="AE91:AF91"/>
    <mergeCell ref="CA77:CC77"/>
    <mergeCell ref="CA82:CC82"/>
    <mergeCell ref="BB80:BC80"/>
    <mergeCell ref="BB85:BC85"/>
    <mergeCell ref="B126:D126"/>
    <mergeCell ref="B127:D127"/>
    <mergeCell ref="X122:Y122"/>
    <mergeCell ref="AZ85:BA85"/>
    <mergeCell ref="AZ83:BA83"/>
    <mergeCell ref="J114:AU114"/>
    <mergeCell ref="J115:AU115"/>
    <mergeCell ref="H112:I112"/>
    <mergeCell ref="H113:I113"/>
    <mergeCell ref="H114:I114"/>
    <mergeCell ref="T7:AA7"/>
    <mergeCell ref="AF7:AM7"/>
    <mergeCell ref="N9:Q9"/>
    <mergeCell ref="R9:AC9"/>
    <mergeCell ref="AD9:AE9"/>
    <mergeCell ref="B2:AU3"/>
    <mergeCell ref="AF9:AQ9"/>
    <mergeCell ref="L11:P11"/>
    <mergeCell ref="Y11:Z11"/>
    <mergeCell ref="AB11:AF11"/>
    <mergeCell ref="AP11:AT11"/>
    <mergeCell ref="B118:AU119"/>
    <mergeCell ref="B64:AU65"/>
    <mergeCell ref="H115:I115"/>
    <mergeCell ref="J112:AU112"/>
    <mergeCell ref="J113:AU113"/>
    <mergeCell ref="AE69:BC69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43:D143"/>
    <mergeCell ref="B144:D144"/>
    <mergeCell ref="B145:D145"/>
    <mergeCell ref="N5:AA5"/>
    <mergeCell ref="AB5:AC5"/>
    <mergeCell ref="AD5:AR5"/>
    <mergeCell ref="B137:D137"/>
    <mergeCell ref="B138:D138"/>
    <mergeCell ref="B139:D139"/>
    <mergeCell ref="B140:D140"/>
    <mergeCell ref="Z123:AC123"/>
    <mergeCell ref="AD123:AO123"/>
    <mergeCell ref="AP123:AQ123"/>
    <mergeCell ref="R124:U124"/>
    <mergeCell ref="AT139:BA139"/>
    <mergeCell ref="AR123:AZ123"/>
    <mergeCell ref="Z122:AQ122"/>
    <mergeCell ref="H122:W122"/>
    <mergeCell ref="F142:L142"/>
    <mergeCell ref="M142:Q142"/>
    <mergeCell ref="R142:W142"/>
    <mergeCell ref="F139:AS139"/>
    <mergeCell ref="AH124:AQ124"/>
    <mergeCell ref="AR124:AS124"/>
    <mergeCell ref="N123:Q123"/>
    <mergeCell ref="R123:Y12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&amp;C&amp;F&amp;R&amp;P von &amp;N </oddFooter>
  </headerFooter>
  <rowBreaks count="2" manualBreakCount="2">
    <brk id="62" max="55" man="1"/>
    <brk id="116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Frank</cp:lastModifiedBy>
  <cp:lastPrinted>2016-10-29T21:55:05Z</cp:lastPrinted>
  <dcterms:created xsi:type="dcterms:W3CDTF">2002-02-21T07:48:38Z</dcterms:created>
  <dcterms:modified xsi:type="dcterms:W3CDTF">2016-12-11T09:41:46Z</dcterms:modified>
  <cp:category/>
  <cp:version/>
  <cp:contentType/>
  <cp:contentStatus/>
</cp:coreProperties>
</file>