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68" activeTab="0"/>
  </bookViews>
  <sheets>
    <sheet name="PC-Version" sheetId="1" r:id="rId1"/>
  </sheets>
  <definedNames>
    <definedName name="_xlnm.Print_Area" localSheetId="0">'PC-Version'!$A$1:$BD$137</definedName>
  </definedNames>
  <calcPr fullCalcOnLoad="1"/>
</workbook>
</file>

<file path=xl/sharedStrings.xml><?xml version="1.0" encoding="utf-8"?>
<sst xmlns="http://schemas.openxmlformats.org/spreadsheetml/2006/main" count="410" uniqueCount="90">
  <si>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</si>
  <si>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</si>
  <si>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</si>
  <si>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</si>
  <si>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</si>
  <si>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</si>
  <si>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</si>
  <si>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</si>
  <si>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</si>
  <si>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</si>
  <si>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</si>
  <si>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</si>
  <si>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</si>
  <si>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</si>
  <si>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</si>
  <si>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</si>
  <si>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</si>
  <si>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</si>
  <si>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</si>
  <si>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</si>
  <si>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</si>
  <si>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</si>
  <si>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</si>
  <si>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</si>
  <si>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</si>
  <si>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</si>
  <si>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</si>
  <si>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</si>
  <si>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</si>
  <si>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</si>
  <si>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</si>
  <si>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</si>
  <si>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</si>
  <si>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</si>
  <si>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</si>
  <si>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</si>
  <si>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Spiel um Platz 3 und 4</t>
  </si>
  <si>
    <t>Endspiel</t>
  </si>
  <si>
    <t>VIII. Platzierungen</t>
  </si>
  <si>
    <t>5.</t>
  </si>
  <si>
    <t>1. Viertelfinale</t>
  </si>
  <si>
    <t>2. Viertelfinale</t>
  </si>
  <si>
    <t>3. Viertelfinale</t>
  </si>
  <si>
    <t>4. Viertelfinale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</si>
  <si>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</si>
  <si>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</si>
  <si>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</si>
  <si>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</si>
  <si>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</si>
  <si>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</si>
  <si>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</si>
  <si>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</si>
  <si>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41</t>
  </si>
  <si>
    <t>Sieger Spiel 42</t>
  </si>
  <si>
    <t>Sieger Spiel 43</t>
  </si>
  <si>
    <t>Sieger Spiel 44</t>
  </si>
  <si>
    <t>Verlierer Spiel 45</t>
  </si>
  <si>
    <t>Verlierer Spiel 46</t>
  </si>
  <si>
    <t>Sieger Spiel 45</t>
  </si>
  <si>
    <t>Sieger Spiel 46</t>
  </si>
  <si>
    <t>IV. Endrunde</t>
  </si>
  <si>
    <r>
      <t xml:space="preserve">in der Sporthalle Schalkwiesen </t>
    </r>
    <r>
      <rPr>
        <b/>
        <sz val="12"/>
        <rFont val="Arial"/>
        <family val="2"/>
      </rPr>
      <t>Halle 1 und 2</t>
    </r>
  </si>
  <si>
    <t>TSV Ehningen I</t>
  </si>
  <si>
    <t>TSV Ehningen II</t>
  </si>
  <si>
    <t>VFL Sindelfingen</t>
  </si>
  <si>
    <t>SV Böblingen I</t>
  </si>
  <si>
    <t>TSV Grafenau</t>
  </si>
  <si>
    <t>SV Böblingen II</t>
  </si>
  <si>
    <t>TSV Altingen</t>
  </si>
  <si>
    <t>GSV Maichingen</t>
  </si>
  <si>
    <t>TV Altdorf</t>
  </si>
  <si>
    <t>VFL Pfullingen I</t>
  </si>
  <si>
    <t>VFL Pfullingen II</t>
  </si>
  <si>
    <t>TSV Schafhausen</t>
  </si>
  <si>
    <t>TSV Sondelfingen</t>
  </si>
  <si>
    <t>SGM Hochdorf/Vollmaringen</t>
  </si>
  <si>
    <t>TSV Steinenbronn</t>
  </si>
  <si>
    <t>SSC Tübingen I</t>
  </si>
  <si>
    <t>SSC Tübingen II</t>
  </si>
  <si>
    <t>FC Rottenburg</t>
  </si>
  <si>
    <t>TSV Sielmingen</t>
  </si>
  <si>
    <t>SF Gechingen</t>
  </si>
  <si>
    <t>Gruppe A (Halle 1)</t>
  </si>
  <si>
    <t>Gruppe B (Halle 2)</t>
  </si>
  <si>
    <t>Gruppe C (Halle 1)</t>
  </si>
  <si>
    <t>Gruppe D (Halle 2)</t>
  </si>
  <si>
    <t>Halle</t>
  </si>
  <si>
    <t xml:space="preserve">Halle </t>
  </si>
  <si>
    <r>
      <t xml:space="preserve">Fußball-Hallenturnier für </t>
    </r>
    <r>
      <rPr>
        <b/>
        <sz val="12"/>
        <rFont val="Arial"/>
        <family val="2"/>
      </rPr>
      <t xml:space="preserve">F1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</si>
  <si>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 xml:space="preserve">                TSV Ehningen             Ehninger Jugendturniere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</si>
</sst>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68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8" fontId="0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8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6" fillId="35" borderId="55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55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104775</xdr:colOff>
      <xdr:row>1</xdr:row>
      <xdr:rowOff>76200</xdr:rowOff>
    </xdr:from>
    <xdr:to>
      <xdr:col>54</xdr:col>
      <xdr:colOff>95250</xdr:colOff>
      <xdr:row>6</xdr:row>
      <xdr:rowOff>57150</xdr:rowOff>
    </xdr:to>
    <xdr:pic>
      <xdr:nvPicPr>
        <xdr:cNvPr id="1" name="Grafik 2" descr="C:\Users\Horst\AppData\Local\Microsoft\Windows\Temporary Internet Files\Content.IE5\5ZB89I96\TSV Logo 100_3 gelb_255_255_0 _blau_0_0_255_1303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71450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78</xdr:row>
      <xdr:rowOff>57150</xdr:rowOff>
    </xdr:from>
    <xdr:to>
      <xdr:col>29</xdr:col>
      <xdr:colOff>85725</xdr:colOff>
      <xdr:row>91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4411325"/>
          <a:ext cx="390525" cy="2076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Y136"/>
  <sheetViews>
    <sheetView tabSelected="1" zoomScale="110" zoomScaleNormal="110" zoomScalePageLayoutView="0" workbookViewId="0" topLeftCell="A1">
      <selection activeCell="A4" sqref="A4:AP4"/>
    </sheetView>
  </sheetViews>
  <sheetFormatPr defaultColWidth="1.7109375" defaultRowHeight="12.75"/>
  <cols>
    <col min="1" max="55" width="1.7109375" style="0" customWidth="1"/>
    <col min="56" max="56" width="1.7109375" style="70" customWidth="1"/>
    <col min="57" max="57" width="1.7109375" style="29" hidden="1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29" hidden="1" customWidth="1"/>
    <col min="74" max="74" width="1.7109375" style="71" hidden="1" customWidth="1"/>
    <col min="75" max="75" width="2.28125" style="71" hidden="1" customWidth="1"/>
    <col min="76" max="77" width="1.7109375" style="71" hidden="1" customWidth="1"/>
    <col min="78" max="78" width="1.7109375" style="43" hidden="1" customWidth="1"/>
    <col min="79" max="79" width="12.421875" style="43" hidden="1" customWidth="1"/>
    <col min="80" max="80" width="8.00390625" style="43" hidden="1" customWidth="1"/>
    <col min="81" max="81" width="4.140625" style="44" hidden="1" customWidth="1"/>
    <col min="82" max="82" width="1.7109375" style="44" hidden="1" customWidth="1"/>
    <col min="83" max="83" width="4.140625" style="44" hidden="1" customWidth="1"/>
    <col min="84" max="85" width="6.28125" style="44" hidden="1" customWidth="1"/>
    <col min="86" max="86" width="12.421875" style="43" hidden="1" customWidth="1"/>
    <col min="87" max="87" width="8.00390625" style="43" hidden="1" customWidth="1"/>
    <col min="88" max="88" width="4.140625" style="44" hidden="1" customWidth="1"/>
    <col min="89" max="89" width="1.7109375" style="44" hidden="1" customWidth="1"/>
    <col min="90" max="90" width="4.140625" style="44" hidden="1" customWidth="1"/>
    <col min="91" max="91" width="6.28125" style="44" hidden="1" customWidth="1"/>
    <col min="92" max="92" width="1.7109375" style="44" hidden="1" customWidth="1"/>
    <col min="93" max="103" width="1.7109375" style="44" customWidth="1"/>
    <col min="104" max="120" width="1.7109375" style="0" customWidth="1"/>
    <col min="121" max="122" width="0" style="0" hidden="1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40"/>
      <c r="BW1" s="40"/>
      <c r="BX1" s="40"/>
      <c r="BY1" s="40"/>
      <c r="BZ1" s="40"/>
      <c r="CA1" s="40"/>
      <c r="CB1" s="40"/>
      <c r="CC1" s="7"/>
      <c r="CD1" s="7"/>
      <c r="CE1" s="7"/>
      <c r="CF1" s="7"/>
      <c r="CG1" s="7"/>
      <c r="CH1" s="40"/>
      <c r="CI1" s="40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239" t="s">
        <v>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40"/>
      <c r="BW2" s="40"/>
      <c r="BX2" s="40"/>
      <c r="BY2" s="40"/>
      <c r="BZ2" s="40"/>
      <c r="CA2" s="40"/>
      <c r="CB2" s="40"/>
      <c r="CC2" s="7"/>
      <c r="CD2" s="7"/>
      <c r="CE2" s="7"/>
      <c r="CF2" s="7"/>
      <c r="CG2" s="7"/>
      <c r="CH2" s="40"/>
      <c r="CI2" s="40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7" s="30" customFormat="1" ht="27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41"/>
      <c r="BW3" s="41"/>
      <c r="BX3" s="41"/>
      <c r="BY3" s="41"/>
      <c r="BZ3" s="41"/>
      <c r="CA3" s="41"/>
      <c r="CB3" s="41"/>
      <c r="CH3" s="41"/>
      <c r="CI3" s="41"/>
    </row>
    <row r="4" spans="1:87" s="2" customFormat="1" ht="15.75">
      <c r="A4" s="238" t="s">
        <v>88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42"/>
      <c r="BW4" s="42"/>
      <c r="BX4" s="42"/>
      <c r="BY4" s="42"/>
      <c r="BZ4" s="42"/>
      <c r="CA4" s="42"/>
      <c r="CB4" s="42"/>
      <c r="CH4" s="42"/>
      <c r="CI4" s="42"/>
    </row>
    <row r="5" spans="57:87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42"/>
      <c r="BW5" s="42"/>
      <c r="BX5" s="42"/>
      <c r="BY5" s="42"/>
      <c r="BZ5" s="42"/>
      <c r="CA5" s="42"/>
      <c r="CB5" s="42"/>
      <c r="CH5" s="42"/>
      <c r="CI5" s="42"/>
    </row>
    <row r="6" spans="12:87" s="2" customFormat="1" ht="15.75">
      <c r="L6" s="3" t="s">
        <v>0</v>
      </c>
      <c r="M6" s="241" t="s">
        <v>1</v>
      </c>
      <c r="N6" s="241"/>
      <c r="O6" s="241"/>
      <c r="P6" s="241"/>
      <c r="Q6" s="241"/>
      <c r="R6" s="241"/>
      <c r="S6" s="241"/>
      <c r="T6" s="241"/>
      <c r="U6" s="2" t="s">
        <v>2</v>
      </c>
      <c r="Y6" s="235">
        <v>42420</v>
      </c>
      <c r="Z6" s="235"/>
      <c r="AA6" s="235"/>
      <c r="AB6" s="235"/>
      <c r="AC6" s="235"/>
      <c r="AD6" s="235"/>
      <c r="AE6" s="235"/>
      <c r="AF6" s="235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42"/>
      <c r="BW6" s="42"/>
      <c r="BX6" s="42"/>
      <c r="BY6" s="42"/>
      <c r="BZ6" s="42"/>
      <c r="CA6" s="42"/>
      <c r="CB6" s="42"/>
      <c r="CH6" s="42"/>
      <c r="CI6" s="42"/>
    </row>
    <row r="7" spans="57:87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42"/>
      <c r="BW7" s="42"/>
      <c r="BX7" s="42"/>
      <c r="BY7" s="42"/>
      <c r="BZ7" s="42"/>
      <c r="CA7" s="42"/>
      <c r="CB7" s="42"/>
      <c r="CH7" s="42"/>
      <c r="CI7" s="42"/>
    </row>
    <row r="8" spans="2:87" s="2" customFormat="1" ht="15">
      <c r="B8" s="236" t="s">
        <v>61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42"/>
      <c r="BW8" s="42"/>
      <c r="BX8" s="42"/>
      <c r="BY8" s="42"/>
      <c r="BZ8" s="42"/>
      <c r="CA8" s="42"/>
      <c r="CB8" s="42"/>
      <c r="CC8" s="96"/>
      <c r="CH8" s="42"/>
      <c r="CI8" s="42"/>
    </row>
    <row r="9" spans="57:87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42"/>
      <c r="BW9" s="42"/>
      <c r="BX9" s="42"/>
      <c r="BY9" s="42"/>
      <c r="BZ9" s="42"/>
      <c r="CA9" s="42"/>
      <c r="CB9" s="42"/>
      <c r="CH9" s="42"/>
      <c r="CI9" s="42"/>
    </row>
    <row r="10" spans="7:87" s="2" customFormat="1" ht="15">
      <c r="G10" s="6" t="s">
        <v>3</v>
      </c>
      <c r="H10" s="212">
        <v>0.375</v>
      </c>
      <c r="I10" s="212"/>
      <c r="J10" s="212"/>
      <c r="K10" s="212"/>
      <c r="L10" s="212"/>
      <c r="M10" s="7" t="s">
        <v>4</v>
      </c>
      <c r="T10" s="6" t="s">
        <v>5</v>
      </c>
      <c r="U10" s="240">
        <v>1</v>
      </c>
      <c r="V10" s="240"/>
      <c r="W10" s="35" t="s">
        <v>29</v>
      </c>
      <c r="X10" s="214">
        <v>0.0062499999999999995</v>
      </c>
      <c r="Y10" s="214"/>
      <c r="Z10" s="214"/>
      <c r="AA10" s="214"/>
      <c r="AB10" s="214"/>
      <c r="AC10" s="7" t="s">
        <v>6</v>
      </c>
      <c r="AK10" s="6" t="s">
        <v>7</v>
      </c>
      <c r="AL10" s="214">
        <v>0.0006944444444444445</v>
      </c>
      <c r="AM10" s="214"/>
      <c r="AN10" s="214"/>
      <c r="AO10" s="214"/>
      <c r="AP10" s="214"/>
      <c r="AQ10" s="7" t="s">
        <v>6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42"/>
      <c r="BW10" s="42"/>
      <c r="BX10" s="42"/>
      <c r="BY10" s="42"/>
      <c r="BZ10" s="42"/>
      <c r="CA10" s="42"/>
      <c r="CB10" s="42"/>
      <c r="CH10" s="42"/>
      <c r="CI10" s="42"/>
    </row>
    <row r="11" spans="56:77" ht="9" customHeight="1">
      <c r="BD11" s="44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3"/>
      <c r="BW11" s="43"/>
      <c r="BX11" s="43"/>
      <c r="BY11" s="43"/>
    </row>
    <row r="12" spans="56:77" ht="6" customHeight="1">
      <c r="BD12" s="44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43"/>
      <c r="BW12" s="43"/>
      <c r="BX12" s="43"/>
      <c r="BY12" s="43"/>
    </row>
    <row r="13" spans="2:77" ht="12.75">
      <c r="B13" s="1" t="s">
        <v>8</v>
      </c>
      <c r="BD13" s="44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43"/>
      <c r="BW13" s="43"/>
      <c r="BX13" s="43"/>
      <c r="BY13" s="43"/>
    </row>
    <row r="14" spans="56:77" ht="6" customHeight="1" thickBot="1">
      <c r="BD14" s="44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43"/>
      <c r="BW14" s="43"/>
      <c r="BX14" s="43"/>
      <c r="BY14" s="43"/>
    </row>
    <row r="15" spans="2:77" ht="15.75" thickBot="1">
      <c r="B15" s="232" t="s">
        <v>82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E15" s="232" t="s">
        <v>83</v>
      </c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4"/>
      <c r="BD15" s="44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43"/>
      <c r="BW15" s="43"/>
      <c r="BX15" s="43"/>
      <c r="BY15" s="43"/>
    </row>
    <row r="16" spans="2:77" ht="15">
      <c r="B16" s="222" t="s">
        <v>9</v>
      </c>
      <c r="C16" s="223"/>
      <c r="D16" s="224" t="s">
        <v>62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227"/>
      <c r="AE16" s="222" t="s">
        <v>9</v>
      </c>
      <c r="AF16" s="223"/>
      <c r="AG16" s="224" t="s">
        <v>63</v>
      </c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6"/>
      <c r="BC16" s="227"/>
      <c r="BD16" s="4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43"/>
      <c r="BW16" s="43"/>
      <c r="BX16" s="43"/>
      <c r="BY16" s="43"/>
    </row>
    <row r="17" spans="2:77" ht="15">
      <c r="B17" s="222" t="s">
        <v>10</v>
      </c>
      <c r="C17" s="223"/>
      <c r="D17" s="224" t="s">
        <v>66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Z17" s="227"/>
      <c r="AE17" s="222" t="s">
        <v>10</v>
      </c>
      <c r="AF17" s="223"/>
      <c r="AG17" s="224" t="s">
        <v>67</v>
      </c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6"/>
      <c r="BC17" s="227"/>
      <c r="BD17" s="4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43"/>
      <c r="BW17" s="43"/>
      <c r="BX17" s="43"/>
      <c r="BY17" s="43"/>
    </row>
    <row r="18" spans="2:77" ht="15">
      <c r="B18" s="222" t="s">
        <v>11</v>
      </c>
      <c r="C18" s="223"/>
      <c r="D18" s="224" t="s">
        <v>70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6"/>
      <c r="Z18" s="227"/>
      <c r="AE18" s="222" t="s">
        <v>11</v>
      </c>
      <c r="AF18" s="223"/>
      <c r="AG18" s="224" t="s">
        <v>71</v>
      </c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6"/>
      <c r="BC18" s="227"/>
      <c r="BD18" s="44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43"/>
      <c r="BW18" s="43"/>
      <c r="BX18" s="43"/>
      <c r="BY18" s="43"/>
    </row>
    <row r="19" spans="2:77" ht="15">
      <c r="B19" s="222" t="s">
        <v>12</v>
      </c>
      <c r="C19" s="223"/>
      <c r="D19" s="224" t="s">
        <v>74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6"/>
      <c r="Z19" s="227"/>
      <c r="AE19" s="222" t="s">
        <v>12</v>
      </c>
      <c r="AF19" s="223"/>
      <c r="AG19" s="224" t="s">
        <v>75</v>
      </c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6"/>
      <c r="BC19" s="227"/>
      <c r="BD19" s="44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43"/>
      <c r="BW19" s="43"/>
      <c r="BX19" s="43"/>
      <c r="BY19" s="43"/>
    </row>
    <row r="20" spans="2:77" ht="15" thickBot="1">
      <c r="B20" s="228" t="s">
        <v>39</v>
      </c>
      <c r="C20" s="229"/>
      <c r="D20" s="149" t="s">
        <v>78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230"/>
      <c r="Z20" s="231"/>
      <c r="AE20" s="228" t="s">
        <v>39</v>
      </c>
      <c r="AF20" s="229"/>
      <c r="AG20" s="149" t="s">
        <v>79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230"/>
      <c r="BC20" s="231"/>
      <c r="BD20" s="44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43"/>
      <c r="BW20" s="43"/>
      <c r="BX20" s="43"/>
      <c r="BY20" s="43"/>
    </row>
    <row r="21" spans="56:87" ht="6" customHeight="1" thickBot="1"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H21" s="44"/>
      <c r="CI21" s="44"/>
    </row>
    <row r="22" spans="2:87" ht="15.75" thickBot="1">
      <c r="B22" s="232" t="s">
        <v>84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E22" s="232" t="s">
        <v>85</v>
      </c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H22" s="44"/>
      <c r="CI22" s="44"/>
    </row>
    <row r="23" spans="2:87" ht="15">
      <c r="B23" s="222" t="s">
        <v>9</v>
      </c>
      <c r="C23" s="223"/>
      <c r="D23" s="224" t="s">
        <v>64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7"/>
      <c r="AE23" s="222" t="s">
        <v>9</v>
      </c>
      <c r="AF23" s="223"/>
      <c r="AG23" s="224" t="s">
        <v>65</v>
      </c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27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H23" s="44"/>
      <c r="CI23" s="44"/>
    </row>
    <row r="24" spans="2:87" ht="15">
      <c r="B24" s="222" t="s">
        <v>10</v>
      </c>
      <c r="C24" s="223"/>
      <c r="D24" s="224" t="s">
        <v>68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27"/>
      <c r="AE24" s="222" t="s">
        <v>10</v>
      </c>
      <c r="AF24" s="223"/>
      <c r="AG24" s="224" t="s">
        <v>69</v>
      </c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6"/>
      <c r="BC24" s="227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H24" s="44"/>
      <c r="CI24" s="44"/>
    </row>
    <row r="25" spans="2:87" ht="15">
      <c r="B25" s="222" t="s">
        <v>11</v>
      </c>
      <c r="C25" s="223"/>
      <c r="D25" s="224" t="s">
        <v>72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27"/>
      <c r="AE25" s="222" t="s">
        <v>11</v>
      </c>
      <c r="AF25" s="223"/>
      <c r="AG25" s="224" t="s">
        <v>73</v>
      </c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6"/>
      <c r="BC25" s="227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H25" s="44"/>
      <c r="CI25" s="44"/>
    </row>
    <row r="26" spans="2:87" ht="15">
      <c r="B26" s="222" t="s">
        <v>12</v>
      </c>
      <c r="C26" s="223"/>
      <c r="D26" s="224" t="s">
        <v>76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27"/>
      <c r="AE26" s="222" t="s">
        <v>12</v>
      </c>
      <c r="AF26" s="223"/>
      <c r="AG26" s="224" t="s">
        <v>81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6"/>
      <c r="BC26" s="227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H26" s="44"/>
      <c r="CI26" s="44"/>
    </row>
    <row r="27" spans="2:87" ht="15" thickBot="1">
      <c r="B27" s="228" t="s">
        <v>39</v>
      </c>
      <c r="C27" s="229"/>
      <c r="D27" s="149" t="s">
        <v>80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230"/>
      <c r="Z27" s="231"/>
      <c r="AE27" s="228" t="s">
        <v>39</v>
      </c>
      <c r="AF27" s="229"/>
      <c r="AG27" s="149" t="s">
        <v>77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230"/>
      <c r="BC27" s="231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H27" s="44"/>
      <c r="CI27" s="44"/>
    </row>
    <row r="29" spans="2:77" ht="12.75">
      <c r="B29" s="1" t="s">
        <v>24</v>
      </c>
      <c r="N29" s="34"/>
      <c r="BD29" s="44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43"/>
      <c r="BW29" s="43"/>
      <c r="BX29" s="43"/>
      <c r="BY29" s="43"/>
    </row>
    <row r="30" spans="56:77" ht="6" customHeight="1" thickBot="1">
      <c r="BD30" s="44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43"/>
      <c r="BW30" s="43"/>
      <c r="BX30" s="43"/>
      <c r="BY30" s="43"/>
    </row>
    <row r="31" spans="2:103" s="4" customFormat="1" ht="16.5" customHeight="1" thickBot="1">
      <c r="B31" s="175" t="s">
        <v>15</v>
      </c>
      <c r="C31" s="176"/>
      <c r="D31" s="180" t="s">
        <v>86</v>
      </c>
      <c r="E31" s="106"/>
      <c r="F31" s="181"/>
      <c r="G31" s="180" t="s">
        <v>16</v>
      </c>
      <c r="H31" s="106"/>
      <c r="I31" s="181"/>
      <c r="J31" s="180" t="s">
        <v>18</v>
      </c>
      <c r="K31" s="106"/>
      <c r="L31" s="106"/>
      <c r="M31" s="106"/>
      <c r="N31" s="181"/>
      <c r="O31" s="180" t="s">
        <v>19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81"/>
      <c r="AW31" s="180" t="s">
        <v>22</v>
      </c>
      <c r="AX31" s="106"/>
      <c r="AY31" s="106"/>
      <c r="AZ31" s="106"/>
      <c r="BA31" s="181"/>
      <c r="BB31" s="242"/>
      <c r="BC31" s="243"/>
      <c r="BD31" s="46"/>
      <c r="BE31" s="46"/>
      <c r="BF31" s="24"/>
      <c r="BG31" s="25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69"/>
      <c r="BW31" s="69"/>
      <c r="BX31" s="69"/>
      <c r="BY31" s="69"/>
      <c r="BZ31" s="45"/>
      <c r="CA31" s="45"/>
      <c r="CB31" s="45"/>
      <c r="CC31" s="46"/>
      <c r="CD31" s="46"/>
      <c r="CE31" s="46"/>
      <c r="CF31" s="46"/>
      <c r="CG31" s="46"/>
      <c r="CH31" s="45"/>
      <c r="CI31" s="45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</row>
    <row r="32" spans="2:91" s="5" customFormat="1" ht="15.75" customHeight="1" thickBot="1">
      <c r="B32" s="143">
        <v>1</v>
      </c>
      <c r="C32" s="144"/>
      <c r="D32" s="144">
        <v>1</v>
      </c>
      <c r="E32" s="144"/>
      <c r="F32" s="144"/>
      <c r="G32" s="144" t="s">
        <v>17</v>
      </c>
      <c r="H32" s="144"/>
      <c r="I32" s="144"/>
      <c r="J32" s="145">
        <f>$H$10</f>
        <v>0.375</v>
      </c>
      <c r="K32" s="145"/>
      <c r="L32" s="145"/>
      <c r="M32" s="145"/>
      <c r="N32" s="146"/>
      <c r="O32" s="147" t="str">
        <f>D16</f>
        <v>TSV Ehningen I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32" t="s">
        <v>21</v>
      </c>
      <c r="AF32" s="131" t="str">
        <f>D17</f>
        <v>TSV Grafenau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133"/>
      <c r="AX32" s="134"/>
      <c r="AY32" s="32" t="s">
        <v>20</v>
      </c>
      <c r="AZ32" s="134"/>
      <c r="BA32" s="135"/>
      <c r="BB32" s="133"/>
      <c r="BC32" s="136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50" t="str">
        <f aca="true" t="shared" si="0" ref="BU32:BU55">IF(ISBLANK(AZ32),"0",IF(AW32&gt;AZ32,3,IF(AW32=AZ32,1,0)))</f>
        <v>0</v>
      </c>
      <c r="BV32" s="48" t="s">
        <v>20</v>
      </c>
      <c r="BW32" s="50" t="str">
        <f aca="true" t="shared" si="1" ref="BW32:BW55">IF(ISBLANK(AZ32),"0",IF(AZ32&gt;AW32,3,IF(AZ32=AW32,1,0)))</f>
        <v>0</v>
      </c>
      <c r="BX32" s="45"/>
      <c r="BY32" s="45"/>
      <c r="BZ32" s="45"/>
      <c r="CA32" s="68" t="s">
        <v>13</v>
      </c>
      <c r="CB32" s="95" t="s">
        <v>25</v>
      </c>
      <c r="CC32" s="148" t="s">
        <v>26</v>
      </c>
      <c r="CD32" s="148"/>
      <c r="CE32" s="148"/>
      <c r="CF32" s="72" t="s">
        <v>27</v>
      </c>
      <c r="CH32" s="68" t="s">
        <v>14</v>
      </c>
      <c r="CI32" s="95" t="s">
        <v>25</v>
      </c>
      <c r="CJ32" s="148" t="s">
        <v>26</v>
      </c>
      <c r="CK32" s="148"/>
      <c r="CL32" s="148"/>
      <c r="CM32" s="72" t="s">
        <v>27</v>
      </c>
    </row>
    <row r="33" spans="2:103" s="4" customFormat="1" ht="15.75" customHeight="1" thickBot="1">
      <c r="B33" s="127">
        <v>2</v>
      </c>
      <c r="C33" s="128"/>
      <c r="D33" s="128">
        <v>1</v>
      </c>
      <c r="E33" s="128"/>
      <c r="F33" s="128"/>
      <c r="G33" s="128" t="s">
        <v>17</v>
      </c>
      <c r="H33" s="128"/>
      <c r="I33" s="128"/>
      <c r="J33" s="129">
        <v>0.3819444444444444</v>
      </c>
      <c r="K33" s="129"/>
      <c r="L33" s="129"/>
      <c r="M33" s="129"/>
      <c r="N33" s="130"/>
      <c r="O33" s="117" t="str">
        <f>D19</f>
        <v>TSV Sondelfingen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8" t="s">
        <v>21</v>
      </c>
      <c r="AF33" s="118" t="str">
        <f>D18</f>
        <v>TV Altdorf</v>
      </c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9"/>
      <c r="AW33" s="111"/>
      <c r="AX33" s="138"/>
      <c r="AY33" s="8" t="s">
        <v>20</v>
      </c>
      <c r="AZ33" s="138"/>
      <c r="BA33" s="139"/>
      <c r="BB33" s="111"/>
      <c r="BC33" s="112"/>
      <c r="BD33" s="46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50" t="str">
        <f t="shared" si="0"/>
        <v>0</v>
      </c>
      <c r="BV33" s="45" t="s">
        <v>20</v>
      </c>
      <c r="BW33" s="50" t="str">
        <f t="shared" si="1"/>
        <v>0</v>
      </c>
      <c r="BX33" s="45"/>
      <c r="BY33" s="45"/>
      <c r="BZ33" s="45"/>
      <c r="CA33" s="49" t="str">
        <f>$D$16</f>
        <v>TSV Ehningen I</v>
      </c>
      <c r="CB33" s="58">
        <f>SUM($BU$32+$BW$40+$BW$49+$BU$69)</f>
        <v>0</v>
      </c>
      <c r="CC33" s="51">
        <f>SUM($AW$32+$AZ$40+$AZ$49+$AW$69)</f>
        <v>0</v>
      </c>
      <c r="CD33" s="52" t="s">
        <v>20</v>
      </c>
      <c r="CE33" s="53">
        <f>SUM($AZ$32+$AW$40+$AW$49+$AZ$69)</f>
        <v>0</v>
      </c>
      <c r="CF33" s="60">
        <f>SUM(CC33-CE33)</f>
        <v>0</v>
      </c>
      <c r="CG33" s="46"/>
      <c r="CH33" s="49" t="str">
        <f>$AG$16</f>
        <v>TSV Ehningen II</v>
      </c>
      <c r="CI33" s="58">
        <f>SUM($BU$34+$BW$42+$BW$51+$BU$71)</f>
        <v>0</v>
      </c>
      <c r="CJ33" s="51">
        <f>SUM($AW$34+$AZ$42+$AZ$51+$AW$71)</f>
        <v>0</v>
      </c>
      <c r="CK33" s="52" t="s">
        <v>20</v>
      </c>
      <c r="CL33" s="53">
        <f>SUM($AZ$34+$AW$42+$AW$51+$AZ$71)</f>
        <v>0</v>
      </c>
      <c r="CM33" s="60">
        <f>SUM(CJ33-CL33)</f>
        <v>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</row>
    <row r="34" spans="2:103" s="4" customFormat="1" ht="15.75" customHeight="1">
      <c r="B34" s="143">
        <v>3</v>
      </c>
      <c r="C34" s="144"/>
      <c r="D34" s="144">
        <v>2</v>
      </c>
      <c r="E34" s="144"/>
      <c r="F34" s="144"/>
      <c r="G34" s="144" t="s">
        <v>23</v>
      </c>
      <c r="H34" s="144"/>
      <c r="I34" s="144"/>
      <c r="J34" s="145">
        <v>0.375</v>
      </c>
      <c r="K34" s="145"/>
      <c r="L34" s="145"/>
      <c r="M34" s="145"/>
      <c r="N34" s="146"/>
      <c r="O34" s="147" t="str">
        <f>AG16</f>
        <v>TSV Ehningen II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32" t="s">
        <v>21</v>
      </c>
      <c r="AF34" s="131" t="str">
        <f>AG17</f>
        <v>SV Böblingen II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33"/>
      <c r="AX34" s="134"/>
      <c r="AY34" s="32" t="s">
        <v>20</v>
      </c>
      <c r="AZ34" s="134"/>
      <c r="BA34" s="135"/>
      <c r="BB34" s="133"/>
      <c r="BC34" s="136"/>
      <c r="BD34" s="46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50" t="str">
        <f t="shared" si="0"/>
        <v>0</v>
      </c>
      <c r="BV34" s="45" t="s">
        <v>20</v>
      </c>
      <c r="BW34" s="50" t="str">
        <f t="shared" si="1"/>
        <v>0</v>
      </c>
      <c r="BX34" s="45"/>
      <c r="BY34" s="45"/>
      <c r="BZ34" s="45"/>
      <c r="CA34" s="62" t="str">
        <f>$D$17</f>
        <v>TSV Grafenau</v>
      </c>
      <c r="CB34" s="63">
        <f>SUM($BW$32+$BU$41+$BW$61+$BU$70)</f>
        <v>0</v>
      </c>
      <c r="CC34" s="64">
        <f>SUM($AZ$32+$AW$41+$AZ$61+$AW$70)</f>
        <v>0</v>
      </c>
      <c r="CD34" s="65" t="s">
        <v>20</v>
      </c>
      <c r="CE34" s="66">
        <f>SUM($AW$32+$AZ$41+$AW$61+$AZ$70)</f>
        <v>0</v>
      </c>
      <c r="CF34" s="67">
        <f>SUM(CC34-CE34)</f>
        <v>0</v>
      </c>
      <c r="CG34" s="46"/>
      <c r="CH34" s="62" t="str">
        <f>$AG$17</f>
        <v>SV Böblingen II</v>
      </c>
      <c r="CI34" s="63">
        <f>SUM($BW$34+$BU$43+$BW$63+$BU$72)</f>
        <v>0</v>
      </c>
      <c r="CJ34" s="64">
        <f>SUM($AZ$34+$AW$43+$AZ$63+$AW$72)</f>
        <v>0</v>
      </c>
      <c r="CK34" s="65" t="s">
        <v>20</v>
      </c>
      <c r="CL34" s="66">
        <f>SUM($AW$34+$AZ$43+$AW$63+$AZ$72)</f>
        <v>0</v>
      </c>
      <c r="CM34" s="67">
        <f>SUM(CJ34-CL34)</f>
        <v>0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</row>
    <row r="35" spans="2:103" s="4" customFormat="1" ht="15.75" customHeight="1" thickBot="1">
      <c r="B35" s="127">
        <v>4</v>
      </c>
      <c r="C35" s="128"/>
      <c r="D35" s="128">
        <v>2</v>
      </c>
      <c r="E35" s="128"/>
      <c r="F35" s="128"/>
      <c r="G35" s="128" t="s">
        <v>23</v>
      </c>
      <c r="H35" s="128"/>
      <c r="I35" s="128"/>
      <c r="J35" s="129">
        <v>0.3819444444444444</v>
      </c>
      <c r="K35" s="129"/>
      <c r="L35" s="129"/>
      <c r="M35" s="129"/>
      <c r="N35" s="130"/>
      <c r="O35" s="117" t="str">
        <f>AG19</f>
        <v>SGM Hochdorf/Vollmaringen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8" t="s">
        <v>21</v>
      </c>
      <c r="AF35" s="118" t="str">
        <f>AG18</f>
        <v>VFL Pfullingen I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11"/>
      <c r="AX35" s="138"/>
      <c r="AY35" s="8" t="s">
        <v>20</v>
      </c>
      <c r="AZ35" s="138"/>
      <c r="BA35" s="139"/>
      <c r="BB35" s="111"/>
      <c r="BC35" s="112"/>
      <c r="BD35" s="46"/>
      <c r="BE35" s="23"/>
      <c r="BF35" s="27"/>
      <c r="BG35" s="27"/>
      <c r="BH35" s="27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50" t="str">
        <f t="shared" si="0"/>
        <v>0</v>
      </c>
      <c r="BV35" s="45" t="s">
        <v>20</v>
      </c>
      <c r="BW35" s="50" t="str">
        <f t="shared" si="1"/>
        <v>0</v>
      </c>
      <c r="BX35" s="45"/>
      <c r="BY35" s="45"/>
      <c r="BZ35" s="45"/>
      <c r="CA35" s="62" t="str">
        <f>$D$18</f>
        <v>TV Altdorf</v>
      </c>
      <c r="CB35" s="63">
        <f>SUM($BW$33+$BU$48+$BU$61+$BW$69)</f>
        <v>0</v>
      </c>
      <c r="CC35" s="64">
        <f>SUM($AZ$33+$AW$48+$AW$61+$AZ$69)</f>
        <v>0</v>
      </c>
      <c r="CD35" s="65" t="s">
        <v>20</v>
      </c>
      <c r="CE35" s="66">
        <f>SUM($AW$33+$AZ$48+$AZ$61+$AW$69)</f>
        <v>0</v>
      </c>
      <c r="CF35" s="67">
        <f>SUM(CC35-CE35)</f>
        <v>0</v>
      </c>
      <c r="CG35" s="46"/>
      <c r="CH35" s="62" t="str">
        <f>$AG$18</f>
        <v>VFL Pfullingen I</v>
      </c>
      <c r="CI35" s="63">
        <f>SUM($BW$35+$BU$50+$BU$63+$BW$71)</f>
        <v>0</v>
      </c>
      <c r="CJ35" s="64">
        <f>SUM($AZ$35+$AW$50+$AW$63+$AZ$71)</f>
        <v>0</v>
      </c>
      <c r="CK35" s="65" t="s">
        <v>20</v>
      </c>
      <c r="CL35" s="66">
        <f>SUM($AW$35+$AZ$50+$AZ$63+$AW$71)</f>
        <v>0</v>
      </c>
      <c r="CM35" s="67">
        <f>SUM(CJ35-CL35)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2:103" s="4" customFormat="1" ht="15.75" customHeight="1">
      <c r="B36" s="143">
        <v>5</v>
      </c>
      <c r="C36" s="144"/>
      <c r="D36" s="144">
        <v>1</v>
      </c>
      <c r="E36" s="144"/>
      <c r="F36" s="144"/>
      <c r="G36" s="144" t="s">
        <v>32</v>
      </c>
      <c r="H36" s="144"/>
      <c r="I36" s="144"/>
      <c r="J36" s="145">
        <f>J35+$U$10*$X$10+$AL$10</f>
        <v>0.38888888888888884</v>
      </c>
      <c r="K36" s="145"/>
      <c r="L36" s="145"/>
      <c r="M36" s="145"/>
      <c r="N36" s="146"/>
      <c r="O36" s="147" t="str">
        <f>D23</f>
        <v>VFL Sindelfingen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32" t="s">
        <v>21</v>
      </c>
      <c r="AF36" s="131" t="str">
        <f>D24</f>
        <v>TSV Altingen</v>
      </c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33"/>
      <c r="AX36" s="134"/>
      <c r="AY36" s="32" t="s">
        <v>20</v>
      </c>
      <c r="AZ36" s="134"/>
      <c r="BA36" s="135"/>
      <c r="BB36" s="133"/>
      <c r="BC36" s="136"/>
      <c r="BD36" s="46"/>
      <c r="BE36" s="23"/>
      <c r="BF36" s="27"/>
      <c r="BG36" s="27"/>
      <c r="BH36" s="27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50" t="str">
        <f t="shared" si="0"/>
        <v>0</v>
      </c>
      <c r="BV36" s="45" t="s">
        <v>20</v>
      </c>
      <c r="BW36" s="50" t="str">
        <f t="shared" si="1"/>
        <v>0</v>
      </c>
      <c r="BX36" s="45"/>
      <c r="BY36" s="45"/>
      <c r="BZ36" s="45"/>
      <c r="CA36" s="62" t="str">
        <f>$D$19</f>
        <v>TSV Sondelfingen</v>
      </c>
      <c r="CB36" s="63">
        <f>SUM($BU$33+$BW$41+$BU$49+$BW$62)</f>
        <v>0</v>
      </c>
      <c r="CC36" s="64">
        <f>SUM($AW$33+$AZ$41+$AW$49+$AZ$62)</f>
        <v>0</v>
      </c>
      <c r="CD36" s="65" t="s">
        <v>20</v>
      </c>
      <c r="CE36" s="66">
        <f>SUM($AZ$33+$AW$41+$AZ$49+$AW$62)</f>
        <v>0</v>
      </c>
      <c r="CF36" s="67">
        <f>SUM(CC36-CE36)</f>
        <v>0</v>
      </c>
      <c r="CG36" s="46"/>
      <c r="CH36" s="62" t="str">
        <f>$AG$19</f>
        <v>SGM Hochdorf/Vollmaringen</v>
      </c>
      <c r="CI36" s="63">
        <f>SUM($BU$35+$BW$43+$BU$51+$BW$64)</f>
        <v>0</v>
      </c>
      <c r="CJ36" s="64">
        <f>SUM($AW$35+$AZ$43+$AW$51+$AZ$64)</f>
        <v>0</v>
      </c>
      <c r="CK36" s="65" t="s">
        <v>20</v>
      </c>
      <c r="CL36" s="66">
        <f>SUM($AZ$35+$AW$43+$AZ$51+$AW$64)</f>
        <v>0</v>
      </c>
      <c r="CM36" s="67">
        <f>SUM(CJ36-CL36)</f>
        <v>0</v>
      </c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</row>
    <row r="37" spans="2:103" s="4" customFormat="1" ht="15.75" customHeight="1" thickBot="1">
      <c r="B37" s="127">
        <v>6</v>
      </c>
      <c r="C37" s="128"/>
      <c r="D37" s="128">
        <v>1</v>
      </c>
      <c r="E37" s="128"/>
      <c r="F37" s="128"/>
      <c r="G37" s="128" t="s">
        <v>32</v>
      </c>
      <c r="H37" s="128"/>
      <c r="I37" s="128"/>
      <c r="J37" s="129">
        <v>0.3958333333333333</v>
      </c>
      <c r="K37" s="129"/>
      <c r="L37" s="129"/>
      <c r="M37" s="129"/>
      <c r="N37" s="130"/>
      <c r="O37" s="117" t="str">
        <f>D26</f>
        <v>TSV Steinenbronn</v>
      </c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8" t="s">
        <v>21</v>
      </c>
      <c r="AF37" s="118" t="str">
        <f>D25</f>
        <v>VFL Pfullingen II</v>
      </c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9"/>
      <c r="AW37" s="111"/>
      <c r="AX37" s="138"/>
      <c r="AY37" s="8" t="s">
        <v>20</v>
      </c>
      <c r="AZ37" s="138"/>
      <c r="BA37" s="139"/>
      <c r="BB37" s="111"/>
      <c r="BC37" s="112"/>
      <c r="BD37" s="46"/>
      <c r="BE37" s="23"/>
      <c r="BF37" s="27"/>
      <c r="BG37" s="27"/>
      <c r="BH37" s="27"/>
      <c r="BI37" s="23"/>
      <c r="BJ37" s="23"/>
      <c r="BK37" s="22"/>
      <c r="BL37" s="22"/>
      <c r="BM37" s="22"/>
      <c r="BN37" s="22"/>
      <c r="BO37" s="22"/>
      <c r="BP37" s="22"/>
      <c r="BQ37" s="22"/>
      <c r="BR37" s="22"/>
      <c r="BS37" s="22"/>
      <c r="BT37" s="23"/>
      <c r="BU37" s="50" t="str">
        <f t="shared" si="0"/>
        <v>0</v>
      </c>
      <c r="BV37" s="45" t="s">
        <v>20</v>
      </c>
      <c r="BW37" s="50" t="str">
        <f t="shared" si="1"/>
        <v>0</v>
      </c>
      <c r="BX37" s="45"/>
      <c r="BY37" s="45"/>
      <c r="BZ37" s="45"/>
      <c r="CA37" s="54" t="str">
        <f>$D$20</f>
        <v>SSC Tübingen II</v>
      </c>
      <c r="CB37" s="59">
        <f>SUM($BU$40+$BW$48+$BU$62+$BW$70)</f>
        <v>0</v>
      </c>
      <c r="CC37" s="55">
        <f>SUM($AW$40+$AZ$48+$AW$62+$AZ$70)</f>
        <v>0</v>
      </c>
      <c r="CD37" s="56" t="s">
        <v>20</v>
      </c>
      <c r="CE37" s="57">
        <f>SUM($AZ$40+$AW$48+$AZ$62+$AW$70)</f>
        <v>0</v>
      </c>
      <c r="CF37" s="61">
        <f>SUM(CC37-CE37)</f>
        <v>0</v>
      </c>
      <c r="CG37" s="46"/>
      <c r="CH37" s="54" t="str">
        <f>$AG$20</f>
        <v>FC Rottenburg</v>
      </c>
      <c r="CI37" s="59">
        <f>SUM($BU$42+$BW$50+$BU$64+$BW$72)</f>
        <v>0</v>
      </c>
      <c r="CJ37" s="55">
        <f>SUM($AW$42+$AZ$50+$AW$64+$AZ$72)</f>
        <v>0</v>
      </c>
      <c r="CK37" s="56" t="s">
        <v>20</v>
      </c>
      <c r="CL37" s="57">
        <f>SUM($AZ$42+$AW$50+$AZ$64+$AW$72)</f>
        <v>0</v>
      </c>
      <c r="CM37" s="61">
        <f>SUM(CJ37-CL37)</f>
        <v>0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</row>
    <row r="38" spans="2:103" s="4" customFormat="1" ht="15.75" customHeight="1">
      <c r="B38" s="143">
        <v>7</v>
      </c>
      <c r="C38" s="144"/>
      <c r="D38" s="144">
        <v>2</v>
      </c>
      <c r="E38" s="144"/>
      <c r="F38" s="144"/>
      <c r="G38" s="144" t="s">
        <v>33</v>
      </c>
      <c r="H38" s="144"/>
      <c r="I38" s="144"/>
      <c r="J38" s="145">
        <v>0.3888888888888889</v>
      </c>
      <c r="K38" s="145"/>
      <c r="L38" s="145"/>
      <c r="M38" s="145"/>
      <c r="N38" s="146"/>
      <c r="O38" s="147" t="str">
        <f>AG23</f>
        <v>SV Böblingen I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32" t="s">
        <v>21</v>
      </c>
      <c r="AF38" s="131" t="str">
        <f>AG24</f>
        <v>GSV Maichingen</v>
      </c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2"/>
      <c r="AW38" s="133"/>
      <c r="AX38" s="134"/>
      <c r="AY38" s="32" t="s">
        <v>20</v>
      </c>
      <c r="AZ38" s="134"/>
      <c r="BA38" s="135"/>
      <c r="BB38" s="133"/>
      <c r="BC38" s="136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50" t="str">
        <f t="shared" si="0"/>
        <v>0</v>
      </c>
      <c r="BV38" s="45" t="s">
        <v>20</v>
      </c>
      <c r="BW38" s="50" t="str">
        <f t="shared" si="1"/>
        <v>0</v>
      </c>
      <c r="BX38" s="45"/>
      <c r="BY38" s="45"/>
      <c r="BZ38" s="45"/>
      <c r="CG38"/>
      <c r="CH38"/>
      <c r="CI38"/>
      <c r="CJ38"/>
      <c r="CK38"/>
      <c r="CL38"/>
      <c r="CM38"/>
      <c r="CN38"/>
      <c r="CO38"/>
      <c r="CP38" s="46"/>
      <c r="CQ38" s="46"/>
      <c r="CR38" s="46"/>
      <c r="CS38" s="46"/>
      <c r="CT38" s="46"/>
      <c r="CU38" s="46"/>
      <c r="CV38" s="46"/>
      <c r="CW38" s="46"/>
      <c r="CX38" s="46"/>
      <c r="CY38" s="46"/>
    </row>
    <row r="39" spans="2:103" s="4" customFormat="1" ht="15.75" customHeight="1" thickBot="1">
      <c r="B39" s="127">
        <v>8</v>
      </c>
      <c r="C39" s="128"/>
      <c r="D39" s="128">
        <v>2</v>
      </c>
      <c r="E39" s="128"/>
      <c r="F39" s="128"/>
      <c r="G39" s="128" t="s">
        <v>33</v>
      </c>
      <c r="H39" s="128"/>
      <c r="I39" s="128"/>
      <c r="J39" s="129">
        <v>0.3958333333333333</v>
      </c>
      <c r="K39" s="129"/>
      <c r="L39" s="129"/>
      <c r="M39" s="129"/>
      <c r="N39" s="130"/>
      <c r="O39" s="117" t="str">
        <f>AG26</f>
        <v>SF Gechingen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8" t="s">
        <v>21</v>
      </c>
      <c r="AF39" s="118" t="str">
        <f>AG25</f>
        <v>TSV Schafhausen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9"/>
      <c r="AW39" s="111"/>
      <c r="AX39" s="138"/>
      <c r="AY39" s="8" t="s">
        <v>20</v>
      </c>
      <c r="AZ39" s="138"/>
      <c r="BA39" s="139"/>
      <c r="BB39" s="111"/>
      <c r="BC39" s="112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50" t="str">
        <f t="shared" si="0"/>
        <v>0</v>
      </c>
      <c r="BV39" s="45" t="s">
        <v>20</v>
      </c>
      <c r="BW39" s="50" t="str">
        <f t="shared" si="1"/>
        <v>0</v>
      </c>
      <c r="BX39" s="45"/>
      <c r="BY39" s="45"/>
      <c r="BZ39" s="45"/>
      <c r="CG39"/>
      <c r="CH39"/>
      <c r="CI39"/>
      <c r="CJ39"/>
      <c r="CK39"/>
      <c r="CL39"/>
      <c r="CM39"/>
      <c r="CN39"/>
      <c r="CO39"/>
      <c r="CP39" s="46"/>
      <c r="CQ39" s="46"/>
      <c r="CR39" s="46"/>
      <c r="CS39" s="46"/>
      <c r="CT39" s="46"/>
      <c r="CU39" s="46"/>
      <c r="CV39" s="46"/>
      <c r="CW39" s="46"/>
      <c r="CX39" s="46"/>
      <c r="CY39" s="46"/>
    </row>
    <row r="40" spans="2:103" s="4" customFormat="1" ht="15.75" customHeight="1" thickBot="1">
      <c r="B40" s="143">
        <v>9</v>
      </c>
      <c r="C40" s="144"/>
      <c r="D40" s="144">
        <v>1</v>
      </c>
      <c r="E40" s="144"/>
      <c r="F40" s="144"/>
      <c r="G40" s="144" t="s">
        <v>17</v>
      </c>
      <c r="H40" s="144"/>
      <c r="I40" s="144"/>
      <c r="J40" s="145">
        <f>J39+$U$10*$X$10+$AL$10</f>
        <v>0.40277777777777773</v>
      </c>
      <c r="K40" s="145"/>
      <c r="L40" s="145"/>
      <c r="M40" s="145"/>
      <c r="N40" s="146"/>
      <c r="O40" s="147" t="str">
        <f>D20</f>
        <v>SSC Tübingen II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32" t="s">
        <v>21</v>
      </c>
      <c r="AF40" s="131" t="str">
        <f>D16</f>
        <v>TSV Ehningen I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2"/>
      <c r="AW40" s="133"/>
      <c r="AX40" s="134"/>
      <c r="AY40" s="32" t="s">
        <v>20</v>
      </c>
      <c r="AZ40" s="134"/>
      <c r="BA40" s="135"/>
      <c r="BB40" s="133"/>
      <c r="BC40" s="136"/>
      <c r="BD40" s="33"/>
      <c r="BE40" s="23"/>
      <c r="BF40" s="27"/>
      <c r="BG40" s="27"/>
      <c r="BH40" s="27"/>
      <c r="BI40" s="23"/>
      <c r="BJ40" s="23"/>
      <c r="BK40" s="13"/>
      <c r="BL40" s="13"/>
      <c r="BM40" s="14"/>
      <c r="BN40" s="15"/>
      <c r="BO40" s="15"/>
      <c r="BP40" s="16"/>
      <c r="BQ40" s="15"/>
      <c r="BR40" s="17"/>
      <c r="BS40" s="23"/>
      <c r="BT40" s="23"/>
      <c r="BU40" s="50" t="str">
        <f t="shared" si="0"/>
        <v>0</v>
      </c>
      <c r="BV40" s="45" t="s">
        <v>20</v>
      </c>
      <c r="BW40" s="50" t="str">
        <f t="shared" si="1"/>
        <v>0</v>
      </c>
      <c r="BX40" s="45"/>
      <c r="BY40" s="45"/>
      <c r="BZ40" s="45"/>
      <c r="CA40" s="68" t="s">
        <v>30</v>
      </c>
      <c r="CB40" s="95" t="s">
        <v>25</v>
      </c>
      <c r="CC40" s="148" t="s">
        <v>26</v>
      </c>
      <c r="CD40" s="148"/>
      <c r="CE40" s="148"/>
      <c r="CF40" s="72" t="s">
        <v>27</v>
      </c>
      <c r="CG40" s="46"/>
      <c r="CH40" s="68" t="s">
        <v>31</v>
      </c>
      <c r="CI40" s="95" t="s">
        <v>25</v>
      </c>
      <c r="CJ40" s="148" t="s">
        <v>26</v>
      </c>
      <c r="CK40" s="148"/>
      <c r="CL40" s="148"/>
      <c r="CM40" s="72" t="s">
        <v>27</v>
      </c>
      <c r="CN40"/>
      <c r="CO40"/>
      <c r="CP40" s="46"/>
      <c r="CQ40" s="46"/>
      <c r="CR40" s="46"/>
      <c r="CS40" s="46"/>
      <c r="CT40" s="46"/>
      <c r="CU40" s="46"/>
      <c r="CV40" s="46"/>
      <c r="CW40" s="46"/>
      <c r="CX40" s="46"/>
      <c r="CY40" s="46"/>
    </row>
    <row r="41" spans="2:103" s="4" customFormat="1" ht="15.75" customHeight="1" thickBot="1">
      <c r="B41" s="127">
        <v>10</v>
      </c>
      <c r="C41" s="128"/>
      <c r="D41" s="128">
        <v>1</v>
      </c>
      <c r="E41" s="128"/>
      <c r="F41" s="128"/>
      <c r="G41" s="128" t="s">
        <v>17</v>
      </c>
      <c r="H41" s="128"/>
      <c r="I41" s="128"/>
      <c r="J41" s="129">
        <v>0.40972222222222227</v>
      </c>
      <c r="K41" s="129"/>
      <c r="L41" s="129"/>
      <c r="M41" s="129"/>
      <c r="N41" s="130"/>
      <c r="O41" s="117" t="str">
        <f>D17</f>
        <v>TSV Grafenau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8" t="s">
        <v>21</v>
      </c>
      <c r="AF41" s="118" t="str">
        <f>D19</f>
        <v>TSV Sondelfingen</v>
      </c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11"/>
      <c r="AX41" s="138"/>
      <c r="AY41" s="8" t="s">
        <v>20</v>
      </c>
      <c r="AZ41" s="138"/>
      <c r="BA41" s="139"/>
      <c r="BB41" s="111"/>
      <c r="BC41" s="112"/>
      <c r="BD41" s="33"/>
      <c r="BE41" s="23"/>
      <c r="BF41" s="27"/>
      <c r="BG41" s="27"/>
      <c r="BH41" s="27"/>
      <c r="BI41" s="23"/>
      <c r="BJ41" s="23"/>
      <c r="BK41" s="13"/>
      <c r="BL41" s="13"/>
      <c r="BM41" s="14"/>
      <c r="BN41" s="15"/>
      <c r="BO41" s="15"/>
      <c r="BP41" s="16"/>
      <c r="BQ41" s="15"/>
      <c r="BR41" s="17"/>
      <c r="BS41" s="23"/>
      <c r="BT41" s="23"/>
      <c r="BU41" s="50" t="str">
        <f t="shared" si="0"/>
        <v>0</v>
      </c>
      <c r="BV41" s="45" t="s">
        <v>20</v>
      </c>
      <c r="BW41" s="50" t="str">
        <f t="shared" si="1"/>
        <v>0</v>
      </c>
      <c r="BX41" s="45"/>
      <c r="BY41" s="45"/>
      <c r="BZ41" s="45"/>
      <c r="CA41" s="49" t="str">
        <f>$D$23</f>
        <v>VFL Sindelfingen</v>
      </c>
      <c r="CB41" s="58">
        <f>SUM($BU$36+$BW$44+$BW$53+$BU$73)</f>
        <v>0</v>
      </c>
      <c r="CC41" s="51">
        <f>SUM($AW$36+$AZ$44+$AZ$53+$AW$73)</f>
        <v>0</v>
      </c>
      <c r="CD41" s="52" t="s">
        <v>20</v>
      </c>
      <c r="CE41" s="53">
        <f>SUM($AZ$36+$AW$44+$AW$53+$AZ$73)</f>
        <v>0</v>
      </c>
      <c r="CF41" s="60">
        <f>SUM(CC41-CE41)</f>
        <v>0</v>
      </c>
      <c r="CG41" s="46"/>
      <c r="CH41" s="49" t="str">
        <f>$AG$23</f>
        <v>SV Böblingen I</v>
      </c>
      <c r="CI41" s="58">
        <f>SUM($BU$38+$BW$46+$BW$55+$BU$75)</f>
        <v>0</v>
      </c>
      <c r="CJ41" s="51">
        <f>SUM($AW$38+$AZ$46+$AZ$55+$AW$75)</f>
        <v>0</v>
      </c>
      <c r="CK41" s="52" t="s">
        <v>20</v>
      </c>
      <c r="CL41" s="53">
        <f>SUM($AZ$38+$AW$46+$AW$55+$AZ$75)</f>
        <v>0</v>
      </c>
      <c r="CM41" s="60">
        <f>SUM(CJ41-CL41)</f>
        <v>0</v>
      </c>
      <c r="CN41"/>
      <c r="CO41"/>
      <c r="CP41" s="46"/>
      <c r="CQ41" s="46"/>
      <c r="CR41" s="46"/>
      <c r="CS41" s="46"/>
      <c r="CT41" s="46"/>
      <c r="CU41" s="46"/>
      <c r="CV41" s="46"/>
      <c r="CW41" s="46"/>
      <c r="CX41" s="46"/>
      <c r="CY41" s="46"/>
    </row>
    <row r="42" spans="2:103" s="4" customFormat="1" ht="15.75" customHeight="1">
      <c r="B42" s="143">
        <v>11</v>
      </c>
      <c r="C42" s="144"/>
      <c r="D42" s="144">
        <v>2</v>
      </c>
      <c r="E42" s="144"/>
      <c r="F42" s="144"/>
      <c r="G42" s="144" t="s">
        <v>23</v>
      </c>
      <c r="H42" s="144"/>
      <c r="I42" s="144"/>
      <c r="J42" s="145">
        <v>0.40277777777777773</v>
      </c>
      <c r="K42" s="145"/>
      <c r="L42" s="145"/>
      <c r="M42" s="145"/>
      <c r="N42" s="146"/>
      <c r="O42" s="147" t="str">
        <f>AG20</f>
        <v>FC Rottenburg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32" t="s">
        <v>21</v>
      </c>
      <c r="AF42" s="131" t="str">
        <f>AG16</f>
        <v>TSV Ehningen II</v>
      </c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2"/>
      <c r="AW42" s="133"/>
      <c r="AX42" s="134"/>
      <c r="AY42" s="32" t="s">
        <v>20</v>
      </c>
      <c r="AZ42" s="134"/>
      <c r="BA42" s="135"/>
      <c r="BB42" s="133"/>
      <c r="BC42" s="136"/>
      <c r="BD42" s="33"/>
      <c r="BE42" s="23"/>
      <c r="BF42" s="27"/>
      <c r="BG42" s="27"/>
      <c r="BH42" s="27"/>
      <c r="BI42" s="23"/>
      <c r="BJ42" s="23"/>
      <c r="BK42" s="13"/>
      <c r="BL42" s="13"/>
      <c r="BM42" s="18"/>
      <c r="BN42" s="15"/>
      <c r="BO42" s="15"/>
      <c r="BP42" s="16"/>
      <c r="BQ42" s="15"/>
      <c r="BR42" s="19"/>
      <c r="BS42" s="23"/>
      <c r="BT42" s="23"/>
      <c r="BU42" s="50" t="str">
        <f t="shared" si="0"/>
        <v>0</v>
      </c>
      <c r="BV42" s="45" t="s">
        <v>20</v>
      </c>
      <c r="BW42" s="50" t="str">
        <f t="shared" si="1"/>
        <v>0</v>
      </c>
      <c r="BX42" s="45"/>
      <c r="BY42" s="45"/>
      <c r="BZ42" s="45"/>
      <c r="CA42" s="62" t="str">
        <f>$D$24</f>
        <v>TSV Altingen</v>
      </c>
      <c r="CB42" s="63">
        <f>SUM($BW$36+$BU$45+$BW$65+$BU$74)</f>
        <v>0</v>
      </c>
      <c r="CC42" s="64">
        <f>SUM($AZ$36+$AW$45+$AZ$65+$AW$74)</f>
        <v>0</v>
      </c>
      <c r="CD42" s="65" t="s">
        <v>20</v>
      </c>
      <c r="CE42" s="66">
        <f>SUM($AW$36+$AZ$45+$AW$65+$AZ$74)</f>
        <v>0</v>
      </c>
      <c r="CF42" s="67">
        <f>SUM(CC42-CE42)</f>
        <v>0</v>
      </c>
      <c r="CG42" s="46"/>
      <c r="CH42" s="62" t="str">
        <f>$AG$24</f>
        <v>GSV Maichingen</v>
      </c>
      <c r="CI42" s="63">
        <f>SUM($BW$38+$BU$47+$BW$67+$BU$76)</f>
        <v>0</v>
      </c>
      <c r="CJ42" s="64">
        <f>SUM($AZ$38+$AW$47+$AZ$67+$AW$76)</f>
        <v>0</v>
      </c>
      <c r="CK42" s="65" t="s">
        <v>20</v>
      </c>
      <c r="CL42" s="66">
        <f>SUM($AW$38+$AZ$47+$AW$67+$AZ$76)</f>
        <v>0</v>
      </c>
      <c r="CM42" s="67">
        <f>SUM(CJ42-CL42)</f>
        <v>0</v>
      </c>
      <c r="CN42"/>
      <c r="CO42"/>
      <c r="CP42" s="46"/>
      <c r="CQ42" s="46"/>
      <c r="CR42" s="46"/>
      <c r="CS42" s="46"/>
      <c r="CT42" s="46"/>
      <c r="CU42" s="46"/>
      <c r="CV42" s="46"/>
      <c r="CW42" s="46"/>
      <c r="CX42" s="46"/>
      <c r="CY42" s="46"/>
    </row>
    <row r="43" spans="2:103" s="4" customFormat="1" ht="15.75" customHeight="1" thickBot="1">
      <c r="B43" s="127">
        <v>12</v>
      </c>
      <c r="C43" s="128"/>
      <c r="D43" s="128">
        <v>2</v>
      </c>
      <c r="E43" s="128"/>
      <c r="F43" s="128"/>
      <c r="G43" s="128" t="s">
        <v>23</v>
      </c>
      <c r="H43" s="128"/>
      <c r="I43" s="128"/>
      <c r="J43" s="129">
        <v>0.40972222222222227</v>
      </c>
      <c r="K43" s="129"/>
      <c r="L43" s="129"/>
      <c r="M43" s="129"/>
      <c r="N43" s="130"/>
      <c r="O43" s="117" t="str">
        <f>AG17</f>
        <v>SV Böblingen II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8" t="s">
        <v>21</v>
      </c>
      <c r="AF43" s="118" t="str">
        <f>AG19</f>
        <v>SGM Hochdorf/Vollmaringen</v>
      </c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  <c r="AW43" s="111"/>
      <c r="AX43" s="138"/>
      <c r="AY43" s="8" t="s">
        <v>20</v>
      </c>
      <c r="AZ43" s="138"/>
      <c r="BA43" s="139"/>
      <c r="BB43" s="111"/>
      <c r="BC43" s="112"/>
      <c r="BD43" s="33"/>
      <c r="BE43" s="23"/>
      <c r="BF43" s="27"/>
      <c r="BG43" s="27"/>
      <c r="BH43" s="27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50" t="str">
        <f t="shared" si="0"/>
        <v>0</v>
      </c>
      <c r="BV43" s="45" t="s">
        <v>20</v>
      </c>
      <c r="BW43" s="50" t="str">
        <f t="shared" si="1"/>
        <v>0</v>
      </c>
      <c r="BX43" s="45"/>
      <c r="BY43" s="45"/>
      <c r="BZ43" s="45"/>
      <c r="CA43" s="62" t="str">
        <f>$D$25</f>
        <v>VFL Pfullingen II</v>
      </c>
      <c r="CB43" s="63">
        <f>SUM($BW$37+$BU$52+$BU$65+$BW$73)</f>
        <v>0</v>
      </c>
      <c r="CC43" s="64">
        <f>SUM($AZ$37+$AW$52+$AW$65+$AZ$73)</f>
        <v>0</v>
      </c>
      <c r="CD43" s="65" t="s">
        <v>20</v>
      </c>
      <c r="CE43" s="66">
        <f>SUM($AW$37+$AZ$52+$AZ$65+$AW$73)</f>
        <v>0</v>
      </c>
      <c r="CF43" s="67">
        <f>SUM(CC43-CE43)</f>
        <v>0</v>
      </c>
      <c r="CG43" s="46"/>
      <c r="CH43" s="62" t="str">
        <f>$AG$25</f>
        <v>TSV Schafhausen</v>
      </c>
      <c r="CI43" s="63">
        <f>SUM($BW$39+$BU$54+$BU$67+$BW$75)</f>
        <v>0</v>
      </c>
      <c r="CJ43" s="64">
        <f>SUM($AZ$39+$AW$54+$AW$67+$AZ$75)</f>
        <v>0</v>
      </c>
      <c r="CK43" s="65" t="s">
        <v>20</v>
      </c>
      <c r="CL43" s="66">
        <f>SUM($AW$39+$AZ$54+$AZ$67+$AW$75)</f>
        <v>0</v>
      </c>
      <c r="CM43" s="67">
        <f>SUM(CJ43-CL43)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</row>
    <row r="44" spans="2:103" s="4" customFormat="1" ht="15.75" customHeight="1">
      <c r="B44" s="143">
        <v>13</v>
      </c>
      <c r="C44" s="144"/>
      <c r="D44" s="144">
        <v>1</v>
      </c>
      <c r="E44" s="144"/>
      <c r="F44" s="144"/>
      <c r="G44" s="144" t="s">
        <v>32</v>
      </c>
      <c r="H44" s="144"/>
      <c r="I44" s="144"/>
      <c r="J44" s="145">
        <f>J43+$U$10*$X$10+$AL$10</f>
        <v>0.4166666666666667</v>
      </c>
      <c r="K44" s="145"/>
      <c r="L44" s="145"/>
      <c r="M44" s="145"/>
      <c r="N44" s="146"/>
      <c r="O44" s="147" t="str">
        <f>D27</f>
        <v>TSV Sielmingen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32" t="s">
        <v>21</v>
      </c>
      <c r="AF44" s="131" t="str">
        <f>D23</f>
        <v>VFL Sindelfingen</v>
      </c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33"/>
      <c r="AX44" s="134"/>
      <c r="AY44" s="32" t="s">
        <v>20</v>
      </c>
      <c r="AZ44" s="134"/>
      <c r="BA44" s="135"/>
      <c r="BB44" s="133"/>
      <c r="BC44" s="136"/>
      <c r="BD44" s="33"/>
      <c r="BE44" s="23"/>
      <c r="BF44" s="27"/>
      <c r="BG44" s="27"/>
      <c r="BH44" s="27"/>
      <c r="BI44" s="23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3"/>
      <c r="BU44" s="50" t="str">
        <f t="shared" si="0"/>
        <v>0</v>
      </c>
      <c r="BV44" s="45" t="s">
        <v>20</v>
      </c>
      <c r="BW44" s="50" t="str">
        <f t="shared" si="1"/>
        <v>0</v>
      </c>
      <c r="BX44" s="45"/>
      <c r="BY44" s="45"/>
      <c r="BZ44" s="45"/>
      <c r="CA44" s="62" t="str">
        <f>$D$26</f>
        <v>TSV Steinenbronn</v>
      </c>
      <c r="CB44" s="63">
        <f>SUM($BU$37+$BW$45+$BU$53+$BW$66)</f>
        <v>0</v>
      </c>
      <c r="CC44" s="64">
        <f>SUM($AW$37+$AZ$45+$AW$53+$AZ$66)</f>
        <v>0</v>
      </c>
      <c r="CD44" s="65" t="s">
        <v>20</v>
      </c>
      <c r="CE44" s="66">
        <f>SUM($AZ$37+$AW$45+$AZ$53+$AW$66)</f>
        <v>0</v>
      </c>
      <c r="CF44" s="67">
        <f>SUM(CC44-CE44)</f>
        <v>0</v>
      </c>
      <c r="CG44" s="46"/>
      <c r="CH44" s="62" t="str">
        <f>$AG$26</f>
        <v>SF Gechingen</v>
      </c>
      <c r="CI44" s="63">
        <f>SUM($BU$39+$BW$47+$BU$55+$BW$68)</f>
        <v>0</v>
      </c>
      <c r="CJ44" s="64">
        <f>SUM($AW$39+$AZ$47+$AW$55+$AZ$68)</f>
        <v>0</v>
      </c>
      <c r="CK44" s="65" t="s">
        <v>20</v>
      </c>
      <c r="CL44" s="66">
        <f>SUM($AZ$39+$AW$47+$AZ$55+$AW$68)</f>
        <v>0</v>
      </c>
      <c r="CM44" s="67">
        <f>SUM(CJ44-CL44)</f>
        <v>0</v>
      </c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</row>
    <row r="45" spans="2:103" s="4" customFormat="1" ht="15.75" customHeight="1" thickBot="1">
      <c r="B45" s="127">
        <v>14</v>
      </c>
      <c r="C45" s="128"/>
      <c r="D45" s="128">
        <v>1</v>
      </c>
      <c r="E45" s="128"/>
      <c r="F45" s="128"/>
      <c r="G45" s="128" t="s">
        <v>32</v>
      </c>
      <c r="H45" s="128"/>
      <c r="I45" s="128"/>
      <c r="J45" s="129">
        <v>0.4236111111111111</v>
      </c>
      <c r="K45" s="129"/>
      <c r="L45" s="129"/>
      <c r="M45" s="129"/>
      <c r="N45" s="130"/>
      <c r="O45" s="117" t="str">
        <f>D24</f>
        <v>TSV Altingen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8" t="s">
        <v>21</v>
      </c>
      <c r="AF45" s="118" t="str">
        <f>D26</f>
        <v>TSV Steinenbronn</v>
      </c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9"/>
      <c r="AW45" s="111"/>
      <c r="AX45" s="138"/>
      <c r="AY45" s="8" t="s">
        <v>20</v>
      </c>
      <c r="AZ45" s="138"/>
      <c r="BA45" s="139"/>
      <c r="BB45" s="111"/>
      <c r="BC45" s="112"/>
      <c r="BD45" s="33"/>
      <c r="BE45" s="23"/>
      <c r="BF45" s="27"/>
      <c r="BG45" s="27"/>
      <c r="BH45" s="27"/>
      <c r="BI45" s="23"/>
      <c r="BJ45" s="23"/>
      <c r="BK45" s="13"/>
      <c r="BL45" s="13"/>
      <c r="BM45" s="14"/>
      <c r="BN45" s="15"/>
      <c r="BO45" s="15"/>
      <c r="BP45" s="16"/>
      <c r="BQ45" s="15"/>
      <c r="BR45" s="17"/>
      <c r="BS45" s="23"/>
      <c r="BT45" s="23"/>
      <c r="BU45" s="50" t="str">
        <f t="shared" si="0"/>
        <v>0</v>
      </c>
      <c r="BV45" s="45" t="s">
        <v>20</v>
      </c>
      <c r="BW45" s="50" t="str">
        <f t="shared" si="1"/>
        <v>0</v>
      </c>
      <c r="BX45" s="45"/>
      <c r="BY45" s="45"/>
      <c r="BZ45" s="45"/>
      <c r="CA45" s="54" t="str">
        <f>$D$27</f>
        <v>TSV Sielmingen</v>
      </c>
      <c r="CB45" s="59">
        <f>SUM($BU$44+$BW$52+$BU$66+$BW$73)</f>
        <v>0</v>
      </c>
      <c r="CC45" s="55">
        <f>SUM($AW$44+$AZ$52+$AW$66+$AZ$74)</f>
        <v>0</v>
      </c>
      <c r="CD45" s="56" t="s">
        <v>20</v>
      </c>
      <c r="CE45" s="57">
        <f>SUM($AZ$44+$AW$52+$AZ$66+$AW$74)</f>
        <v>0</v>
      </c>
      <c r="CF45" s="61">
        <f>SUM(CC45-CE45)</f>
        <v>0</v>
      </c>
      <c r="CH45" s="54" t="str">
        <f>$AG$27</f>
        <v>SSC Tübingen I</v>
      </c>
      <c r="CI45" s="59">
        <f>SUM($BU$46+$BW$54+$BU$68+$BW$76)</f>
        <v>0</v>
      </c>
      <c r="CJ45" s="55">
        <f>SUM($AW$46+$AZ$54+$AW$68+$AZ$76)</f>
        <v>0</v>
      </c>
      <c r="CK45" s="56" t="s">
        <v>20</v>
      </c>
      <c r="CL45" s="57">
        <f>SUM($AZ$46+$AW$54+$AZ$68+$AW$76)</f>
        <v>0</v>
      </c>
      <c r="CM45" s="61">
        <f>SUM(CJ45-CL45)</f>
        <v>0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</row>
    <row r="46" spans="2:103" s="4" customFormat="1" ht="15.75" customHeight="1">
      <c r="B46" s="143">
        <v>15</v>
      </c>
      <c r="C46" s="144"/>
      <c r="D46" s="144">
        <v>2</v>
      </c>
      <c r="E46" s="144"/>
      <c r="F46" s="144"/>
      <c r="G46" s="144" t="s">
        <v>33</v>
      </c>
      <c r="H46" s="144"/>
      <c r="I46" s="144"/>
      <c r="J46" s="145">
        <v>0.4166666666666667</v>
      </c>
      <c r="K46" s="145"/>
      <c r="L46" s="145"/>
      <c r="M46" s="145"/>
      <c r="N46" s="146"/>
      <c r="O46" s="147" t="str">
        <f>AG27</f>
        <v>SSC Tübingen I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32" t="s">
        <v>21</v>
      </c>
      <c r="AF46" s="131" t="str">
        <f>AG23</f>
        <v>SV Böblingen I</v>
      </c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2"/>
      <c r="AW46" s="133"/>
      <c r="AX46" s="134"/>
      <c r="AY46" s="32" t="s">
        <v>20</v>
      </c>
      <c r="AZ46" s="134"/>
      <c r="BA46" s="135"/>
      <c r="BB46" s="133"/>
      <c r="BC46" s="136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50" t="str">
        <f t="shared" si="0"/>
        <v>0</v>
      </c>
      <c r="BV46" s="45" t="s">
        <v>20</v>
      </c>
      <c r="BW46" s="50" t="str">
        <f t="shared" si="1"/>
        <v>0</v>
      </c>
      <c r="BX46" s="45"/>
      <c r="BY46" s="45"/>
      <c r="BZ46" s="45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</row>
    <row r="47" spans="2:103" s="4" customFormat="1" ht="15.75" customHeight="1" thickBot="1">
      <c r="B47" s="127">
        <v>16</v>
      </c>
      <c r="C47" s="128"/>
      <c r="D47" s="128">
        <v>2</v>
      </c>
      <c r="E47" s="128"/>
      <c r="F47" s="128"/>
      <c r="G47" s="128" t="s">
        <v>33</v>
      </c>
      <c r="H47" s="128"/>
      <c r="I47" s="128"/>
      <c r="J47" s="129">
        <v>0.4236111111111111</v>
      </c>
      <c r="K47" s="129"/>
      <c r="L47" s="129"/>
      <c r="M47" s="129"/>
      <c r="N47" s="130"/>
      <c r="O47" s="117" t="str">
        <f>AG24</f>
        <v>GSV Maichingen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8" t="s">
        <v>21</v>
      </c>
      <c r="AF47" s="118" t="str">
        <f>AG26</f>
        <v>SF Gechingen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9"/>
      <c r="AW47" s="111"/>
      <c r="AX47" s="138"/>
      <c r="AY47" s="8" t="s">
        <v>20</v>
      </c>
      <c r="AZ47" s="138"/>
      <c r="BA47" s="139"/>
      <c r="BB47" s="111"/>
      <c r="BC47" s="112"/>
      <c r="BD47" s="33"/>
      <c r="BE47" s="23"/>
      <c r="BF47" s="27"/>
      <c r="BG47" s="27"/>
      <c r="BH47" s="27"/>
      <c r="BI47" s="23"/>
      <c r="BJ47" s="23"/>
      <c r="BK47" s="13"/>
      <c r="BL47" s="13"/>
      <c r="BM47" s="18"/>
      <c r="BN47" s="15"/>
      <c r="BO47" s="15"/>
      <c r="BP47" s="16"/>
      <c r="BQ47" s="15"/>
      <c r="BR47" s="19"/>
      <c r="BS47" s="23"/>
      <c r="BT47" s="23"/>
      <c r="BU47" s="50" t="str">
        <f t="shared" si="0"/>
        <v>0</v>
      </c>
      <c r="BV47" s="45" t="s">
        <v>20</v>
      </c>
      <c r="BW47" s="50" t="str">
        <f t="shared" si="1"/>
        <v>0</v>
      </c>
      <c r="BX47" s="45"/>
      <c r="BY47" s="45"/>
      <c r="BZ47" s="45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</row>
    <row r="48" spans="2:103" s="4" customFormat="1" ht="15.75" customHeight="1">
      <c r="B48" s="143">
        <v>17</v>
      </c>
      <c r="C48" s="144"/>
      <c r="D48" s="144">
        <v>1</v>
      </c>
      <c r="E48" s="144"/>
      <c r="F48" s="144"/>
      <c r="G48" s="144" t="s">
        <v>17</v>
      </c>
      <c r="H48" s="144"/>
      <c r="I48" s="144"/>
      <c r="J48" s="145">
        <f>J47+$U$10*$X$10+$AL$10</f>
        <v>0.4305555555555555</v>
      </c>
      <c r="K48" s="145"/>
      <c r="L48" s="145"/>
      <c r="M48" s="145"/>
      <c r="N48" s="146"/>
      <c r="O48" s="147" t="str">
        <f>D18</f>
        <v>TV Altdorf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32" t="s">
        <v>21</v>
      </c>
      <c r="AF48" s="131" t="str">
        <f>D20</f>
        <v>SSC Tübingen II</v>
      </c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2"/>
      <c r="AW48" s="133"/>
      <c r="AX48" s="134"/>
      <c r="AY48" s="32" t="s">
        <v>20</v>
      </c>
      <c r="AZ48" s="134"/>
      <c r="BA48" s="135"/>
      <c r="BB48" s="133"/>
      <c r="BC48" s="136"/>
      <c r="BD48" s="33"/>
      <c r="BE48" s="23"/>
      <c r="BF48" s="27"/>
      <c r="BG48" s="27"/>
      <c r="BH48" s="27"/>
      <c r="BI48" s="23"/>
      <c r="BJ48" s="23"/>
      <c r="BK48" s="13"/>
      <c r="BL48" s="13"/>
      <c r="BM48" s="14"/>
      <c r="BN48" s="15"/>
      <c r="BO48" s="15"/>
      <c r="BP48" s="16"/>
      <c r="BQ48" s="15"/>
      <c r="BR48" s="17"/>
      <c r="BS48" s="23"/>
      <c r="BT48" s="23"/>
      <c r="BU48" s="50" t="str">
        <f t="shared" si="0"/>
        <v>0</v>
      </c>
      <c r="BV48" s="45" t="s">
        <v>20</v>
      </c>
      <c r="BW48" s="50" t="str">
        <f t="shared" si="1"/>
        <v>0</v>
      </c>
      <c r="BX48" s="45"/>
      <c r="BY48" s="45"/>
      <c r="BZ48" s="45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</row>
    <row r="49" spans="2:103" s="4" customFormat="1" ht="15.75" customHeight="1" thickBot="1">
      <c r="B49" s="127">
        <v>18</v>
      </c>
      <c r="C49" s="128"/>
      <c r="D49" s="128">
        <v>1</v>
      </c>
      <c r="E49" s="128"/>
      <c r="F49" s="128"/>
      <c r="G49" s="128" t="s">
        <v>17</v>
      </c>
      <c r="H49" s="128"/>
      <c r="I49" s="128"/>
      <c r="J49" s="129">
        <v>0.4375</v>
      </c>
      <c r="K49" s="129"/>
      <c r="L49" s="129"/>
      <c r="M49" s="129"/>
      <c r="N49" s="130"/>
      <c r="O49" s="117" t="str">
        <f>D19</f>
        <v>TSV Sondelfingen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8" t="s">
        <v>21</v>
      </c>
      <c r="AF49" s="118" t="str">
        <f>D16</f>
        <v>TSV Ehningen I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1"/>
      <c r="AX49" s="138"/>
      <c r="AY49" s="8" t="s">
        <v>20</v>
      </c>
      <c r="AZ49" s="138"/>
      <c r="BA49" s="139"/>
      <c r="BB49" s="111"/>
      <c r="BC49" s="112"/>
      <c r="BD49" s="33"/>
      <c r="BE49" s="23"/>
      <c r="BF49" s="27"/>
      <c r="BG49" s="27"/>
      <c r="BH49" s="27"/>
      <c r="BI49" s="23"/>
      <c r="BJ49" s="23"/>
      <c r="BK49" s="13"/>
      <c r="BL49" s="13"/>
      <c r="BM49" s="14"/>
      <c r="BN49" s="15"/>
      <c r="BO49" s="15"/>
      <c r="BP49" s="16"/>
      <c r="BQ49" s="15"/>
      <c r="BR49" s="17"/>
      <c r="BS49" s="23"/>
      <c r="BT49" s="23"/>
      <c r="BU49" s="50" t="str">
        <f t="shared" si="0"/>
        <v>0</v>
      </c>
      <c r="BV49" s="45" t="s">
        <v>20</v>
      </c>
      <c r="BW49" s="50" t="str">
        <f t="shared" si="1"/>
        <v>0</v>
      </c>
      <c r="BX49" s="45"/>
      <c r="BY49" s="45"/>
      <c r="BZ49" s="45"/>
      <c r="CA49" s="45"/>
      <c r="CB49" s="45"/>
      <c r="CC49" s="46"/>
      <c r="CD49" s="46"/>
      <c r="CE49" s="46"/>
      <c r="CF49" s="46"/>
      <c r="CG49" s="46"/>
      <c r="CH49" s="45"/>
      <c r="CI49" s="45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</row>
    <row r="50" spans="2:103" s="4" customFormat="1" ht="15.75" customHeight="1">
      <c r="B50" s="143">
        <v>19</v>
      </c>
      <c r="C50" s="144"/>
      <c r="D50" s="144">
        <v>2</v>
      </c>
      <c r="E50" s="144"/>
      <c r="F50" s="144"/>
      <c r="G50" s="144" t="s">
        <v>23</v>
      </c>
      <c r="H50" s="144"/>
      <c r="I50" s="144"/>
      <c r="J50" s="145">
        <v>0.4305555555555556</v>
      </c>
      <c r="K50" s="145"/>
      <c r="L50" s="145"/>
      <c r="M50" s="145"/>
      <c r="N50" s="146"/>
      <c r="O50" s="147" t="str">
        <f>AG18</f>
        <v>VFL Pfullingen I</v>
      </c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32" t="s">
        <v>21</v>
      </c>
      <c r="AF50" s="131" t="str">
        <f>AG20</f>
        <v>FC Rottenburg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2"/>
      <c r="AW50" s="133"/>
      <c r="AX50" s="134"/>
      <c r="AY50" s="32" t="s">
        <v>20</v>
      </c>
      <c r="AZ50" s="134"/>
      <c r="BA50" s="135"/>
      <c r="BB50" s="133"/>
      <c r="BC50" s="136"/>
      <c r="BD50" s="33"/>
      <c r="BE50" s="23"/>
      <c r="BF50" s="27"/>
      <c r="BG50" s="27"/>
      <c r="BH50" s="27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50" t="str">
        <f t="shared" si="0"/>
        <v>0</v>
      </c>
      <c r="BV50" s="45" t="s">
        <v>20</v>
      </c>
      <c r="BW50" s="50" t="str">
        <f t="shared" si="1"/>
        <v>0</v>
      </c>
      <c r="BX50" s="45"/>
      <c r="BY50" s="45"/>
      <c r="BZ50" s="45"/>
      <c r="CG50"/>
      <c r="CH50"/>
      <c r="CI50"/>
      <c r="CJ50"/>
      <c r="CK50"/>
      <c r="CL50"/>
      <c r="CM50"/>
      <c r="CN50"/>
      <c r="CO50"/>
      <c r="CP50" s="46"/>
      <c r="CQ50" s="46"/>
      <c r="CR50" s="46"/>
      <c r="CS50" s="46"/>
      <c r="CT50" s="46"/>
      <c r="CU50" s="46"/>
      <c r="CV50" s="46"/>
      <c r="CW50" s="46"/>
      <c r="CX50" s="46"/>
      <c r="CY50" s="46"/>
    </row>
    <row r="51" spans="2:93" ht="15.75" customHeight="1" thickBot="1">
      <c r="B51" s="127">
        <v>20</v>
      </c>
      <c r="C51" s="128"/>
      <c r="D51" s="128">
        <v>2</v>
      </c>
      <c r="E51" s="128"/>
      <c r="F51" s="128"/>
      <c r="G51" s="128" t="s">
        <v>23</v>
      </c>
      <c r="H51" s="128"/>
      <c r="I51" s="128"/>
      <c r="J51" s="129">
        <v>0.4375</v>
      </c>
      <c r="K51" s="129"/>
      <c r="L51" s="129"/>
      <c r="M51" s="129"/>
      <c r="N51" s="130"/>
      <c r="O51" s="117" t="str">
        <f>AG19</f>
        <v>SGM Hochdorf/Vollmaringen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8" t="s">
        <v>21</v>
      </c>
      <c r="AF51" s="118" t="str">
        <f>AG16</f>
        <v>TSV Ehningen II</v>
      </c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9"/>
      <c r="AW51" s="111"/>
      <c r="AX51" s="138"/>
      <c r="AY51" s="8" t="s">
        <v>20</v>
      </c>
      <c r="AZ51" s="138"/>
      <c r="BA51" s="139"/>
      <c r="BB51" s="111"/>
      <c r="BC51" s="112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50" t="str">
        <f t="shared" si="0"/>
        <v>0</v>
      </c>
      <c r="BV51" s="45" t="s">
        <v>20</v>
      </c>
      <c r="BW51" s="50" t="str">
        <f t="shared" si="1"/>
        <v>0</v>
      </c>
      <c r="BX51" s="43"/>
      <c r="BY51" s="43"/>
      <c r="CG51"/>
      <c r="CH51"/>
      <c r="CI51"/>
      <c r="CJ51"/>
      <c r="CK51"/>
      <c r="CL51"/>
      <c r="CM51"/>
      <c r="CN51"/>
      <c r="CO51"/>
    </row>
    <row r="52" spans="2:93" ht="15.75" customHeight="1">
      <c r="B52" s="143">
        <v>21</v>
      </c>
      <c r="C52" s="144"/>
      <c r="D52" s="144">
        <v>1</v>
      </c>
      <c r="E52" s="144"/>
      <c r="F52" s="144"/>
      <c r="G52" s="144" t="s">
        <v>32</v>
      </c>
      <c r="H52" s="144"/>
      <c r="I52" s="144"/>
      <c r="J52" s="145">
        <f>J51+$U$10*$X$10+$AL$10</f>
        <v>0.4444444444444444</v>
      </c>
      <c r="K52" s="145"/>
      <c r="L52" s="145"/>
      <c r="M52" s="145"/>
      <c r="N52" s="146"/>
      <c r="O52" s="147" t="str">
        <f>D25</f>
        <v>VFL Pfullingen II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32" t="s">
        <v>21</v>
      </c>
      <c r="AF52" s="131" t="str">
        <f>D27</f>
        <v>TSV Sielmingen</v>
      </c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2"/>
      <c r="AW52" s="133"/>
      <c r="AX52" s="134"/>
      <c r="AY52" s="32" t="s">
        <v>20</v>
      </c>
      <c r="AZ52" s="134"/>
      <c r="BA52" s="135"/>
      <c r="BB52" s="133"/>
      <c r="BC52" s="136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50" t="str">
        <f t="shared" si="0"/>
        <v>0</v>
      </c>
      <c r="BV52" s="45" t="s">
        <v>20</v>
      </c>
      <c r="BW52" s="50" t="str">
        <f t="shared" si="1"/>
        <v>0</v>
      </c>
      <c r="BX52" s="43"/>
      <c r="BY52" s="43"/>
      <c r="CG52"/>
      <c r="CH52"/>
      <c r="CI52"/>
      <c r="CJ52"/>
      <c r="CK52"/>
      <c r="CL52"/>
      <c r="CM52"/>
      <c r="CN52"/>
      <c r="CO52"/>
    </row>
    <row r="53" spans="2:93" ht="15.75" customHeight="1" thickBot="1">
      <c r="B53" s="127">
        <v>22</v>
      </c>
      <c r="C53" s="128"/>
      <c r="D53" s="128">
        <v>1</v>
      </c>
      <c r="E53" s="128"/>
      <c r="F53" s="128"/>
      <c r="G53" s="128" t="s">
        <v>32</v>
      </c>
      <c r="H53" s="128"/>
      <c r="I53" s="128"/>
      <c r="J53" s="129">
        <v>0.4513888888888889</v>
      </c>
      <c r="K53" s="129"/>
      <c r="L53" s="129"/>
      <c r="M53" s="129"/>
      <c r="N53" s="130"/>
      <c r="O53" s="117" t="str">
        <f>D26</f>
        <v>TSV Steinenbronn</v>
      </c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8" t="s">
        <v>21</v>
      </c>
      <c r="AF53" s="118" t="str">
        <f>D23</f>
        <v>VFL Sindelfingen</v>
      </c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9"/>
      <c r="AW53" s="111"/>
      <c r="AX53" s="138"/>
      <c r="AY53" s="8" t="s">
        <v>20</v>
      </c>
      <c r="AZ53" s="138"/>
      <c r="BA53" s="139"/>
      <c r="BB53" s="111"/>
      <c r="BC53" s="112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50" t="str">
        <f t="shared" si="0"/>
        <v>0</v>
      </c>
      <c r="BV53" s="45" t="s">
        <v>20</v>
      </c>
      <c r="BW53" s="50" t="str">
        <f t="shared" si="1"/>
        <v>0</v>
      </c>
      <c r="BX53" s="43"/>
      <c r="BY53" s="43"/>
      <c r="CG53"/>
      <c r="CH53"/>
      <c r="CI53"/>
      <c r="CJ53"/>
      <c r="CK53"/>
      <c r="CL53"/>
      <c r="CM53"/>
      <c r="CN53"/>
      <c r="CO53"/>
    </row>
    <row r="54" spans="2:93" ht="15.75" customHeight="1">
      <c r="B54" s="143">
        <v>23</v>
      </c>
      <c r="C54" s="144"/>
      <c r="D54" s="144">
        <v>2</v>
      </c>
      <c r="E54" s="144"/>
      <c r="F54" s="144"/>
      <c r="G54" s="144" t="s">
        <v>33</v>
      </c>
      <c r="H54" s="144"/>
      <c r="I54" s="144"/>
      <c r="J54" s="145">
        <v>0.4444444444444444</v>
      </c>
      <c r="K54" s="145"/>
      <c r="L54" s="145"/>
      <c r="M54" s="145"/>
      <c r="N54" s="146"/>
      <c r="O54" s="147" t="str">
        <f>AG25</f>
        <v>TSV Schafhausen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32" t="s">
        <v>21</v>
      </c>
      <c r="AF54" s="131" t="str">
        <f>AG27</f>
        <v>SSC Tübingen I</v>
      </c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2"/>
      <c r="AW54" s="133"/>
      <c r="AX54" s="134"/>
      <c r="AY54" s="32" t="s">
        <v>20</v>
      </c>
      <c r="AZ54" s="134"/>
      <c r="BA54" s="135"/>
      <c r="BB54" s="133"/>
      <c r="BC54" s="136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50" t="str">
        <f t="shared" si="0"/>
        <v>0</v>
      </c>
      <c r="BV54" s="45" t="s">
        <v>20</v>
      </c>
      <c r="BW54" s="50" t="str">
        <f t="shared" si="1"/>
        <v>0</v>
      </c>
      <c r="BX54" s="43"/>
      <c r="BY54" s="43"/>
      <c r="CG54"/>
      <c r="CH54"/>
      <c r="CI54"/>
      <c r="CJ54"/>
      <c r="CK54"/>
      <c r="CL54"/>
      <c r="CM54"/>
      <c r="CN54"/>
      <c r="CO54"/>
    </row>
    <row r="55" spans="2:93" ht="15.75" customHeight="1" thickBot="1">
      <c r="B55" s="127">
        <v>24</v>
      </c>
      <c r="C55" s="128"/>
      <c r="D55" s="128">
        <v>2</v>
      </c>
      <c r="E55" s="128"/>
      <c r="F55" s="128"/>
      <c r="G55" s="128" t="s">
        <v>33</v>
      </c>
      <c r="H55" s="128"/>
      <c r="I55" s="128"/>
      <c r="J55" s="129">
        <v>0.4513888888888889</v>
      </c>
      <c r="K55" s="129"/>
      <c r="L55" s="129"/>
      <c r="M55" s="129"/>
      <c r="N55" s="130"/>
      <c r="O55" s="117" t="str">
        <f>AG26</f>
        <v>SF Gechingen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8" t="s">
        <v>21</v>
      </c>
      <c r="AF55" s="118" t="str">
        <f>AG23</f>
        <v>SV Böblingen I</v>
      </c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9"/>
      <c r="AW55" s="111"/>
      <c r="AX55" s="138"/>
      <c r="AY55" s="8" t="s">
        <v>20</v>
      </c>
      <c r="AZ55" s="138"/>
      <c r="BA55" s="139"/>
      <c r="BB55" s="111"/>
      <c r="BC55" s="112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50" t="str">
        <f t="shared" si="0"/>
        <v>0</v>
      </c>
      <c r="BV55" s="45" t="s">
        <v>20</v>
      </c>
      <c r="BW55" s="50" t="str">
        <f t="shared" si="1"/>
        <v>0</v>
      </c>
      <c r="BX55" s="43"/>
      <c r="BY55" s="43"/>
      <c r="CG55"/>
      <c r="CH55"/>
      <c r="CI55"/>
      <c r="CJ55"/>
      <c r="CK55"/>
      <c r="CL55"/>
      <c r="CM55"/>
      <c r="CN55"/>
      <c r="CO55"/>
    </row>
    <row r="56" spans="2:93" ht="15.7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50"/>
      <c r="BV56" s="45"/>
      <c r="BW56" s="50"/>
      <c r="BX56" s="43"/>
      <c r="BY56" s="43"/>
      <c r="CG56"/>
      <c r="CH56"/>
      <c r="CI56"/>
      <c r="CJ56"/>
      <c r="CK56"/>
      <c r="CL56"/>
      <c r="CM56"/>
      <c r="CN56"/>
      <c r="CO56"/>
    </row>
    <row r="57" spans="2:77" ht="13.5" customHeight="1"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9"/>
      <c r="AY57" s="39"/>
      <c r="AZ57" s="39"/>
      <c r="BA57" s="39"/>
      <c r="BB57" s="39"/>
      <c r="BC57" s="39"/>
      <c r="BD57" s="34"/>
      <c r="BE57" s="22"/>
      <c r="BF57" s="27"/>
      <c r="BG57" s="27"/>
      <c r="BH57" s="27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50"/>
      <c r="BV57" s="45"/>
      <c r="BW57" s="50"/>
      <c r="BX57" s="43"/>
      <c r="BY57" s="43"/>
    </row>
    <row r="58" spans="2:77" ht="12.75">
      <c r="B58" s="1" t="s">
        <v>24</v>
      </c>
      <c r="BD58" s="44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50"/>
      <c r="BV58" s="45"/>
      <c r="BW58" s="50"/>
      <c r="BX58" s="43"/>
      <c r="BY58" s="43"/>
    </row>
    <row r="59" spans="56:77" ht="6.75" customHeight="1" thickBot="1">
      <c r="BD59" s="44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50"/>
      <c r="BV59" s="45"/>
      <c r="BW59" s="50"/>
      <c r="BX59" s="43"/>
      <c r="BY59" s="43"/>
    </row>
    <row r="60" spans="2:77" ht="15.75" customHeight="1" thickBot="1">
      <c r="B60" s="105" t="s">
        <v>15</v>
      </c>
      <c r="C60" s="181"/>
      <c r="D60" s="180" t="s">
        <v>87</v>
      </c>
      <c r="E60" s="106"/>
      <c r="F60" s="181"/>
      <c r="G60" s="180" t="s">
        <v>16</v>
      </c>
      <c r="H60" s="106"/>
      <c r="I60" s="181"/>
      <c r="J60" s="180" t="s">
        <v>18</v>
      </c>
      <c r="K60" s="106"/>
      <c r="L60" s="106"/>
      <c r="M60" s="106"/>
      <c r="N60" s="181"/>
      <c r="O60" s="180" t="s">
        <v>19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81"/>
      <c r="AW60" s="180" t="s">
        <v>22</v>
      </c>
      <c r="AX60" s="106"/>
      <c r="AY60" s="106"/>
      <c r="AZ60" s="106"/>
      <c r="BA60" s="181"/>
      <c r="BB60" s="242"/>
      <c r="BC60" s="243"/>
      <c r="BD60" s="44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50"/>
      <c r="BV60" s="45"/>
      <c r="BW60" s="50"/>
      <c r="BX60" s="43"/>
      <c r="BY60" s="43"/>
    </row>
    <row r="61" spans="2:77" ht="15.75" customHeight="1">
      <c r="B61" s="143">
        <v>25</v>
      </c>
      <c r="C61" s="144"/>
      <c r="D61" s="144">
        <v>1</v>
      </c>
      <c r="E61" s="144"/>
      <c r="F61" s="144"/>
      <c r="G61" s="144" t="s">
        <v>17</v>
      </c>
      <c r="H61" s="144"/>
      <c r="I61" s="144"/>
      <c r="J61" s="145">
        <f>J55+$U$10*$X$10+$AL$10</f>
        <v>0.4583333333333333</v>
      </c>
      <c r="K61" s="145"/>
      <c r="L61" s="145"/>
      <c r="M61" s="145"/>
      <c r="N61" s="146"/>
      <c r="O61" s="147" t="str">
        <f>D18</f>
        <v>TV Altdorf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32" t="s">
        <v>21</v>
      </c>
      <c r="AF61" s="131" t="str">
        <f>D17</f>
        <v>TSV Grafenau</v>
      </c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2"/>
      <c r="AW61" s="133"/>
      <c r="AX61" s="134"/>
      <c r="AY61" s="32" t="s">
        <v>20</v>
      </c>
      <c r="AZ61" s="134"/>
      <c r="BA61" s="135"/>
      <c r="BB61" s="133"/>
      <c r="BC61" s="136"/>
      <c r="BD61" s="44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50" t="str">
        <f aca="true" t="shared" si="2" ref="BU61:BU76">IF(ISBLANK(AZ61),"0",IF(AW61&gt;AZ61,3,IF(AW61=AZ61,1,0)))</f>
        <v>0</v>
      </c>
      <c r="BV61" s="45" t="s">
        <v>20</v>
      </c>
      <c r="BW61" s="50" t="str">
        <f aca="true" t="shared" si="3" ref="BW61:BW76">IF(ISBLANK(AZ61),"0",IF(AZ61&gt;AW61,3,IF(AZ61=AW61,1,0)))</f>
        <v>0</v>
      </c>
      <c r="BX61" s="43"/>
      <c r="BY61" s="43"/>
    </row>
    <row r="62" spans="2:77" ht="15.75" customHeight="1" thickBot="1">
      <c r="B62" s="127">
        <v>26</v>
      </c>
      <c r="C62" s="128"/>
      <c r="D62" s="128">
        <v>1</v>
      </c>
      <c r="E62" s="128"/>
      <c r="F62" s="128"/>
      <c r="G62" s="128" t="s">
        <v>17</v>
      </c>
      <c r="H62" s="128"/>
      <c r="I62" s="128"/>
      <c r="J62" s="129">
        <v>0.46527777777777773</v>
      </c>
      <c r="K62" s="129"/>
      <c r="L62" s="129"/>
      <c r="M62" s="129"/>
      <c r="N62" s="130"/>
      <c r="O62" s="117" t="str">
        <f>D20</f>
        <v>SSC Tübingen II</v>
      </c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8" t="s">
        <v>21</v>
      </c>
      <c r="AF62" s="118" t="str">
        <f>D19</f>
        <v>TSV Sondelfingen</v>
      </c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9"/>
      <c r="AW62" s="111"/>
      <c r="AX62" s="138"/>
      <c r="AY62" s="8" t="s">
        <v>20</v>
      </c>
      <c r="AZ62" s="138"/>
      <c r="BA62" s="139"/>
      <c r="BB62" s="111"/>
      <c r="BC62" s="112"/>
      <c r="BD62" s="44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50" t="str">
        <f t="shared" si="2"/>
        <v>0</v>
      </c>
      <c r="BV62" s="45" t="s">
        <v>20</v>
      </c>
      <c r="BW62" s="50" t="str">
        <f t="shared" si="3"/>
        <v>0</v>
      </c>
      <c r="BX62" s="43"/>
      <c r="BY62" s="43"/>
    </row>
    <row r="63" spans="2:77" ht="15.75" customHeight="1">
      <c r="B63" s="143">
        <v>27</v>
      </c>
      <c r="C63" s="144"/>
      <c r="D63" s="144">
        <v>2</v>
      </c>
      <c r="E63" s="144"/>
      <c r="F63" s="144"/>
      <c r="G63" s="144" t="s">
        <v>23</v>
      </c>
      <c r="H63" s="144"/>
      <c r="I63" s="144"/>
      <c r="J63" s="145">
        <v>0.4583333333333333</v>
      </c>
      <c r="K63" s="145"/>
      <c r="L63" s="145"/>
      <c r="M63" s="145"/>
      <c r="N63" s="146"/>
      <c r="O63" s="147" t="str">
        <f>AG18</f>
        <v>VFL Pfullingen I</v>
      </c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32" t="s">
        <v>21</v>
      </c>
      <c r="AF63" s="131" t="str">
        <f>AG17</f>
        <v>SV Böblingen II</v>
      </c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2"/>
      <c r="AW63" s="133"/>
      <c r="AX63" s="134"/>
      <c r="AY63" s="32" t="s">
        <v>20</v>
      </c>
      <c r="AZ63" s="134"/>
      <c r="BA63" s="135"/>
      <c r="BB63" s="133"/>
      <c r="BC63" s="136"/>
      <c r="BD63" s="44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50" t="str">
        <f t="shared" si="2"/>
        <v>0</v>
      </c>
      <c r="BV63" s="45" t="s">
        <v>20</v>
      </c>
      <c r="BW63" s="50" t="str">
        <f t="shared" si="3"/>
        <v>0</v>
      </c>
      <c r="BX63" s="43"/>
      <c r="BY63" s="43"/>
    </row>
    <row r="64" spans="2:77" ht="15.75" customHeight="1" thickBot="1">
      <c r="B64" s="127">
        <v>28</v>
      </c>
      <c r="C64" s="128"/>
      <c r="D64" s="128">
        <v>2</v>
      </c>
      <c r="E64" s="128"/>
      <c r="F64" s="128"/>
      <c r="G64" s="128" t="s">
        <v>23</v>
      </c>
      <c r="H64" s="128"/>
      <c r="I64" s="128"/>
      <c r="J64" s="129">
        <v>0.46527777777777773</v>
      </c>
      <c r="K64" s="129"/>
      <c r="L64" s="129"/>
      <c r="M64" s="129"/>
      <c r="N64" s="130"/>
      <c r="O64" s="117" t="str">
        <f>AG20</f>
        <v>FC Rottenburg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8" t="s">
        <v>21</v>
      </c>
      <c r="AF64" s="118" t="str">
        <f>AG19</f>
        <v>SGM Hochdorf/Vollmaringen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111"/>
      <c r="AX64" s="138"/>
      <c r="AY64" s="8" t="s">
        <v>20</v>
      </c>
      <c r="AZ64" s="138"/>
      <c r="BA64" s="139"/>
      <c r="BB64" s="111"/>
      <c r="BC64" s="112"/>
      <c r="BD64" s="4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50" t="str">
        <f t="shared" si="2"/>
        <v>0</v>
      </c>
      <c r="BV64" s="45" t="s">
        <v>20</v>
      </c>
      <c r="BW64" s="50" t="str">
        <f t="shared" si="3"/>
        <v>0</v>
      </c>
      <c r="BX64" s="43"/>
      <c r="BY64" s="43"/>
    </row>
    <row r="65" spans="2:77" ht="15.75" customHeight="1">
      <c r="B65" s="143">
        <v>29</v>
      </c>
      <c r="C65" s="144"/>
      <c r="D65" s="144">
        <v>1</v>
      </c>
      <c r="E65" s="144"/>
      <c r="F65" s="144"/>
      <c r="G65" s="144" t="s">
        <v>32</v>
      </c>
      <c r="H65" s="144"/>
      <c r="I65" s="144"/>
      <c r="J65" s="145">
        <f>J64+$U$10*$X$10+$AL$10</f>
        <v>0.47222222222222215</v>
      </c>
      <c r="K65" s="145"/>
      <c r="L65" s="145"/>
      <c r="M65" s="145"/>
      <c r="N65" s="146"/>
      <c r="O65" s="147" t="str">
        <f>D25</f>
        <v>VFL Pfullingen II</v>
      </c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32" t="s">
        <v>21</v>
      </c>
      <c r="AF65" s="131" t="str">
        <f>D24</f>
        <v>TSV Altingen</v>
      </c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2"/>
      <c r="AW65" s="133"/>
      <c r="AX65" s="134"/>
      <c r="AY65" s="32" t="s">
        <v>20</v>
      </c>
      <c r="AZ65" s="134"/>
      <c r="BA65" s="135"/>
      <c r="BB65" s="133"/>
      <c r="BC65" s="136"/>
      <c r="BD65" s="44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50" t="str">
        <f t="shared" si="2"/>
        <v>0</v>
      </c>
      <c r="BV65" s="45" t="s">
        <v>20</v>
      </c>
      <c r="BW65" s="50" t="str">
        <f t="shared" si="3"/>
        <v>0</v>
      </c>
      <c r="BX65" s="43"/>
      <c r="BY65" s="43"/>
    </row>
    <row r="66" spans="2:77" ht="15.75" customHeight="1" thickBot="1">
      <c r="B66" s="127">
        <v>30</v>
      </c>
      <c r="C66" s="128"/>
      <c r="D66" s="128">
        <v>1</v>
      </c>
      <c r="E66" s="128"/>
      <c r="F66" s="128"/>
      <c r="G66" s="128" t="s">
        <v>32</v>
      </c>
      <c r="H66" s="128"/>
      <c r="I66" s="128"/>
      <c r="J66" s="129">
        <v>0.4791666666666667</v>
      </c>
      <c r="K66" s="129"/>
      <c r="L66" s="129"/>
      <c r="M66" s="129"/>
      <c r="N66" s="130"/>
      <c r="O66" s="117" t="str">
        <f>D27</f>
        <v>TSV Sielmingen</v>
      </c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8" t="s">
        <v>21</v>
      </c>
      <c r="AF66" s="118" t="str">
        <f>D26</f>
        <v>TSV Steinenbronn</v>
      </c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9"/>
      <c r="AW66" s="111"/>
      <c r="AX66" s="138"/>
      <c r="AY66" s="8" t="s">
        <v>20</v>
      </c>
      <c r="AZ66" s="138"/>
      <c r="BA66" s="139"/>
      <c r="BB66" s="111"/>
      <c r="BC66" s="112"/>
      <c r="BD66" s="44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50" t="str">
        <f t="shared" si="2"/>
        <v>0</v>
      </c>
      <c r="BV66" s="45" t="s">
        <v>20</v>
      </c>
      <c r="BW66" s="50" t="str">
        <f t="shared" si="3"/>
        <v>0</v>
      </c>
      <c r="BX66" s="43"/>
      <c r="BY66" s="43"/>
    </row>
    <row r="67" spans="2:77" ht="15.75" customHeight="1">
      <c r="B67" s="143">
        <v>31</v>
      </c>
      <c r="C67" s="144"/>
      <c r="D67" s="144">
        <v>2</v>
      </c>
      <c r="E67" s="144"/>
      <c r="F67" s="144"/>
      <c r="G67" s="144" t="s">
        <v>33</v>
      </c>
      <c r="H67" s="144"/>
      <c r="I67" s="144"/>
      <c r="J67" s="145">
        <v>0.47222222222222227</v>
      </c>
      <c r="K67" s="145"/>
      <c r="L67" s="145"/>
      <c r="M67" s="145"/>
      <c r="N67" s="146"/>
      <c r="O67" s="147" t="str">
        <f>AG25</f>
        <v>TSV Schafhausen</v>
      </c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32" t="s">
        <v>21</v>
      </c>
      <c r="AF67" s="131" t="str">
        <f>AG24</f>
        <v>GSV Maichingen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2"/>
      <c r="AW67" s="133"/>
      <c r="AX67" s="134"/>
      <c r="AY67" s="32" t="s">
        <v>20</v>
      </c>
      <c r="AZ67" s="134"/>
      <c r="BA67" s="135"/>
      <c r="BB67" s="133"/>
      <c r="BC67" s="136"/>
      <c r="BD67" s="44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50" t="str">
        <f t="shared" si="2"/>
        <v>0</v>
      </c>
      <c r="BV67" s="45" t="s">
        <v>20</v>
      </c>
      <c r="BW67" s="50" t="str">
        <f t="shared" si="3"/>
        <v>0</v>
      </c>
      <c r="BX67" s="43"/>
      <c r="BY67" s="43"/>
    </row>
    <row r="68" spans="2:77" ht="15.75" customHeight="1" thickBot="1">
      <c r="B68" s="127">
        <v>32</v>
      </c>
      <c r="C68" s="128"/>
      <c r="D68" s="128">
        <v>2</v>
      </c>
      <c r="E68" s="128"/>
      <c r="F68" s="128"/>
      <c r="G68" s="128" t="s">
        <v>33</v>
      </c>
      <c r="H68" s="128"/>
      <c r="I68" s="128"/>
      <c r="J68" s="129">
        <v>0.4791666666666667</v>
      </c>
      <c r="K68" s="129"/>
      <c r="L68" s="129"/>
      <c r="M68" s="129"/>
      <c r="N68" s="130"/>
      <c r="O68" s="117" t="str">
        <f>AG27</f>
        <v>SSC Tübingen I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8" t="s">
        <v>21</v>
      </c>
      <c r="AF68" s="118" t="str">
        <f>AG26</f>
        <v>SF Gechingen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111"/>
      <c r="AX68" s="138"/>
      <c r="AY68" s="8" t="s">
        <v>20</v>
      </c>
      <c r="AZ68" s="138"/>
      <c r="BA68" s="139"/>
      <c r="BB68" s="111"/>
      <c r="BC68" s="112"/>
      <c r="BD68" s="44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50" t="str">
        <f t="shared" si="2"/>
        <v>0</v>
      </c>
      <c r="BV68" s="45" t="s">
        <v>20</v>
      </c>
      <c r="BW68" s="50" t="str">
        <f t="shared" si="3"/>
        <v>0</v>
      </c>
      <c r="BX68" s="43"/>
      <c r="BY68" s="43"/>
    </row>
    <row r="69" spans="2:77" ht="15.75" customHeight="1">
      <c r="B69" s="143">
        <v>33</v>
      </c>
      <c r="C69" s="144"/>
      <c r="D69" s="144">
        <v>1</v>
      </c>
      <c r="E69" s="144"/>
      <c r="F69" s="144"/>
      <c r="G69" s="144" t="s">
        <v>17</v>
      </c>
      <c r="H69" s="144"/>
      <c r="I69" s="144"/>
      <c r="J69" s="145">
        <f>J68+$U$10*$X$10+$AL$10</f>
        <v>0.4861111111111111</v>
      </c>
      <c r="K69" s="145"/>
      <c r="L69" s="145"/>
      <c r="M69" s="145"/>
      <c r="N69" s="146"/>
      <c r="O69" s="147" t="str">
        <f>D16</f>
        <v>TSV Ehningen I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32" t="s">
        <v>21</v>
      </c>
      <c r="AF69" s="131" t="str">
        <f>D18</f>
        <v>TV Altdorf</v>
      </c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2"/>
      <c r="AW69" s="133"/>
      <c r="AX69" s="134"/>
      <c r="AY69" s="32" t="s">
        <v>20</v>
      </c>
      <c r="AZ69" s="134"/>
      <c r="BA69" s="135"/>
      <c r="BB69" s="133"/>
      <c r="BC69" s="136"/>
      <c r="BD69" s="44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50" t="str">
        <f t="shared" si="2"/>
        <v>0</v>
      </c>
      <c r="BV69" s="45" t="s">
        <v>20</v>
      </c>
      <c r="BW69" s="50" t="str">
        <f t="shared" si="3"/>
        <v>0</v>
      </c>
      <c r="BX69" s="43"/>
      <c r="BY69" s="43"/>
    </row>
    <row r="70" spans="2:77" ht="15.75" customHeight="1" thickBot="1">
      <c r="B70" s="127">
        <v>34</v>
      </c>
      <c r="C70" s="128"/>
      <c r="D70" s="128">
        <v>1</v>
      </c>
      <c r="E70" s="128"/>
      <c r="F70" s="128"/>
      <c r="G70" s="128" t="s">
        <v>17</v>
      </c>
      <c r="H70" s="128"/>
      <c r="I70" s="128"/>
      <c r="J70" s="129">
        <v>0.4930555555555556</v>
      </c>
      <c r="K70" s="129"/>
      <c r="L70" s="129"/>
      <c r="M70" s="129"/>
      <c r="N70" s="130"/>
      <c r="O70" s="117" t="str">
        <f>D17</f>
        <v>TSV Grafenau</v>
      </c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8" t="s">
        <v>21</v>
      </c>
      <c r="AF70" s="118" t="str">
        <f>D20</f>
        <v>SSC Tübingen II</v>
      </c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9"/>
      <c r="AW70" s="111"/>
      <c r="AX70" s="138"/>
      <c r="AY70" s="8" t="s">
        <v>20</v>
      </c>
      <c r="AZ70" s="138"/>
      <c r="BA70" s="139"/>
      <c r="BB70" s="111"/>
      <c r="BC70" s="112"/>
      <c r="BD70" s="44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50" t="str">
        <f t="shared" si="2"/>
        <v>0</v>
      </c>
      <c r="BV70" s="45" t="s">
        <v>20</v>
      </c>
      <c r="BW70" s="50" t="str">
        <f t="shared" si="3"/>
        <v>0</v>
      </c>
      <c r="BX70" s="43"/>
      <c r="BY70" s="43"/>
    </row>
    <row r="71" spans="2:77" ht="15.75" customHeight="1">
      <c r="B71" s="143">
        <v>35</v>
      </c>
      <c r="C71" s="144"/>
      <c r="D71" s="144">
        <v>2</v>
      </c>
      <c r="E71" s="144"/>
      <c r="F71" s="144"/>
      <c r="G71" s="144" t="s">
        <v>23</v>
      </c>
      <c r="H71" s="144"/>
      <c r="I71" s="144"/>
      <c r="J71" s="145">
        <v>0.4861111111111111</v>
      </c>
      <c r="K71" s="145"/>
      <c r="L71" s="145"/>
      <c r="M71" s="145"/>
      <c r="N71" s="146"/>
      <c r="O71" s="147" t="str">
        <f>AG16</f>
        <v>TSV Ehningen II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32" t="s">
        <v>21</v>
      </c>
      <c r="AF71" s="131" t="str">
        <f>AG18</f>
        <v>VFL Pfullingen I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133"/>
      <c r="AX71" s="134"/>
      <c r="AY71" s="32" t="s">
        <v>20</v>
      </c>
      <c r="AZ71" s="134"/>
      <c r="BA71" s="135"/>
      <c r="BB71" s="133"/>
      <c r="BC71" s="136"/>
      <c r="BD71" s="44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50" t="str">
        <f t="shared" si="2"/>
        <v>0</v>
      </c>
      <c r="BV71" s="45" t="s">
        <v>20</v>
      </c>
      <c r="BW71" s="50" t="str">
        <f t="shared" si="3"/>
        <v>0</v>
      </c>
      <c r="BX71" s="43"/>
      <c r="BY71" s="43"/>
    </row>
    <row r="72" spans="2:77" ht="15.75" customHeight="1" thickBot="1">
      <c r="B72" s="127">
        <v>36</v>
      </c>
      <c r="C72" s="128"/>
      <c r="D72" s="128">
        <v>2</v>
      </c>
      <c r="E72" s="128"/>
      <c r="F72" s="128"/>
      <c r="G72" s="128" t="s">
        <v>23</v>
      </c>
      <c r="H72" s="128"/>
      <c r="I72" s="128"/>
      <c r="J72" s="129">
        <v>0.4930555555555556</v>
      </c>
      <c r="K72" s="129"/>
      <c r="L72" s="129"/>
      <c r="M72" s="129"/>
      <c r="N72" s="130"/>
      <c r="O72" s="117" t="str">
        <f>AG17</f>
        <v>SV Böblingen II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8" t="s">
        <v>21</v>
      </c>
      <c r="AF72" s="118" t="str">
        <f>AG20</f>
        <v>FC Rottenburg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111"/>
      <c r="AX72" s="138"/>
      <c r="AY72" s="8" t="s">
        <v>20</v>
      </c>
      <c r="AZ72" s="138"/>
      <c r="BA72" s="139"/>
      <c r="BB72" s="111"/>
      <c r="BC72" s="112"/>
      <c r="BD72" s="44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50" t="str">
        <f t="shared" si="2"/>
        <v>0</v>
      </c>
      <c r="BV72" s="45" t="s">
        <v>20</v>
      </c>
      <c r="BW72" s="50" t="str">
        <f t="shared" si="3"/>
        <v>0</v>
      </c>
      <c r="BX72" s="43"/>
      <c r="BY72" s="43"/>
    </row>
    <row r="73" spans="2:77" ht="15.75" customHeight="1">
      <c r="B73" s="143">
        <v>37</v>
      </c>
      <c r="C73" s="144"/>
      <c r="D73" s="144">
        <v>1</v>
      </c>
      <c r="E73" s="144"/>
      <c r="F73" s="144"/>
      <c r="G73" s="144" t="s">
        <v>32</v>
      </c>
      <c r="H73" s="144"/>
      <c r="I73" s="144"/>
      <c r="J73" s="145">
        <f>J72+$U$10*$X$10+$AL$10</f>
        <v>0.5</v>
      </c>
      <c r="K73" s="145"/>
      <c r="L73" s="145"/>
      <c r="M73" s="145"/>
      <c r="N73" s="146"/>
      <c r="O73" s="147" t="str">
        <f>D23</f>
        <v>VFL Sindelfingen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32" t="s">
        <v>21</v>
      </c>
      <c r="AF73" s="131" t="str">
        <f>D25</f>
        <v>VFL Pfullingen II</v>
      </c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2"/>
      <c r="AW73" s="133"/>
      <c r="AX73" s="134"/>
      <c r="AY73" s="32" t="s">
        <v>20</v>
      </c>
      <c r="AZ73" s="134"/>
      <c r="BA73" s="135"/>
      <c r="BB73" s="133"/>
      <c r="BC73" s="136"/>
      <c r="BD73" s="44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50" t="str">
        <f t="shared" si="2"/>
        <v>0</v>
      </c>
      <c r="BV73" s="45" t="s">
        <v>20</v>
      </c>
      <c r="BW73" s="50" t="str">
        <f t="shared" si="3"/>
        <v>0</v>
      </c>
      <c r="BX73" s="43"/>
      <c r="BY73" s="43"/>
    </row>
    <row r="74" spans="2:77" ht="15.75" customHeight="1" thickBot="1">
      <c r="B74" s="127">
        <v>38</v>
      </c>
      <c r="C74" s="128"/>
      <c r="D74" s="128">
        <v>1</v>
      </c>
      <c r="E74" s="128"/>
      <c r="F74" s="128"/>
      <c r="G74" s="128" t="s">
        <v>32</v>
      </c>
      <c r="H74" s="128"/>
      <c r="I74" s="128"/>
      <c r="J74" s="129">
        <v>0.5069444444444444</v>
      </c>
      <c r="K74" s="129"/>
      <c r="L74" s="129"/>
      <c r="M74" s="129"/>
      <c r="N74" s="130"/>
      <c r="O74" s="117" t="str">
        <f>D24</f>
        <v>TSV Altingen</v>
      </c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8" t="s">
        <v>21</v>
      </c>
      <c r="AF74" s="118" t="str">
        <f>D27</f>
        <v>TSV Sielmingen</v>
      </c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9"/>
      <c r="AW74" s="111"/>
      <c r="AX74" s="138"/>
      <c r="AY74" s="8" t="s">
        <v>20</v>
      </c>
      <c r="AZ74" s="138"/>
      <c r="BA74" s="139"/>
      <c r="BB74" s="111"/>
      <c r="BC74" s="112"/>
      <c r="BD74" s="44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50" t="str">
        <f t="shared" si="2"/>
        <v>0</v>
      </c>
      <c r="BV74" s="45" t="s">
        <v>20</v>
      </c>
      <c r="BW74" s="50" t="str">
        <f t="shared" si="3"/>
        <v>0</v>
      </c>
      <c r="BX74" s="43"/>
      <c r="BY74" s="43"/>
    </row>
    <row r="75" spans="2:77" ht="15.75" customHeight="1">
      <c r="B75" s="143">
        <v>39</v>
      </c>
      <c r="C75" s="144"/>
      <c r="D75" s="144">
        <v>2</v>
      </c>
      <c r="E75" s="144"/>
      <c r="F75" s="144"/>
      <c r="G75" s="144" t="s">
        <v>33</v>
      </c>
      <c r="H75" s="144"/>
      <c r="I75" s="144"/>
      <c r="J75" s="145">
        <v>0.5</v>
      </c>
      <c r="K75" s="145"/>
      <c r="L75" s="145"/>
      <c r="M75" s="145"/>
      <c r="N75" s="146"/>
      <c r="O75" s="147" t="str">
        <f>AG23</f>
        <v>SV Böblingen I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32" t="s">
        <v>21</v>
      </c>
      <c r="AF75" s="131" t="str">
        <f>AG25</f>
        <v>TSV Schafhausen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3"/>
      <c r="AX75" s="134"/>
      <c r="AY75" s="32" t="s">
        <v>20</v>
      </c>
      <c r="AZ75" s="134"/>
      <c r="BA75" s="135"/>
      <c r="BB75" s="133"/>
      <c r="BC75" s="136"/>
      <c r="BD75" s="44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50" t="str">
        <f t="shared" si="2"/>
        <v>0</v>
      </c>
      <c r="BV75" s="45" t="s">
        <v>20</v>
      </c>
      <c r="BW75" s="50" t="str">
        <f t="shared" si="3"/>
        <v>0</v>
      </c>
      <c r="BX75" s="43"/>
      <c r="BY75" s="43"/>
    </row>
    <row r="76" spans="2:77" ht="15.75" customHeight="1" thickBot="1">
      <c r="B76" s="127">
        <v>40</v>
      </c>
      <c r="C76" s="128"/>
      <c r="D76" s="128">
        <v>2</v>
      </c>
      <c r="E76" s="128"/>
      <c r="F76" s="128"/>
      <c r="G76" s="128" t="s">
        <v>33</v>
      </c>
      <c r="H76" s="128"/>
      <c r="I76" s="128"/>
      <c r="J76" s="129">
        <v>0.5069444444444444</v>
      </c>
      <c r="K76" s="129"/>
      <c r="L76" s="129"/>
      <c r="M76" s="129"/>
      <c r="N76" s="130"/>
      <c r="O76" s="117" t="str">
        <f>AG24</f>
        <v>GSV Maichingen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8" t="s">
        <v>21</v>
      </c>
      <c r="AF76" s="118" t="str">
        <f>AG27</f>
        <v>SSC Tübingen I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11"/>
      <c r="AX76" s="138"/>
      <c r="AY76" s="8" t="s">
        <v>20</v>
      </c>
      <c r="AZ76" s="138"/>
      <c r="BA76" s="139"/>
      <c r="BB76" s="111"/>
      <c r="BC76" s="112"/>
      <c r="BD76" s="44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50" t="str">
        <f t="shared" si="2"/>
        <v>0</v>
      </c>
      <c r="BV76" s="45" t="s">
        <v>20</v>
      </c>
      <c r="BW76" s="50" t="str">
        <f t="shared" si="3"/>
        <v>0</v>
      </c>
      <c r="BX76" s="43"/>
      <c r="BY76" s="43"/>
    </row>
    <row r="77" spans="56:77" ht="6.75" customHeight="1">
      <c r="BD77" s="44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50"/>
      <c r="BV77" s="43"/>
      <c r="BW77" s="50"/>
      <c r="BX77" s="43"/>
      <c r="BY77" s="43"/>
    </row>
    <row r="78" spans="2:77" ht="12.75">
      <c r="B78" s="1" t="s">
        <v>28</v>
      </c>
      <c r="BD78" s="44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50"/>
      <c r="BV78" s="43"/>
      <c r="BW78" s="50"/>
      <c r="BX78" s="43"/>
      <c r="BY78" s="43"/>
    </row>
    <row r="79" spans="56:77" ht="6" customHeight="1" thickBot="1">
      <c r="BD79" s="44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50"/>
      <c r="BV79" s="43"/>
      <c r="BW79" s="50"/>
      <c r="BX79" s="43"/>
      <c r="BY79" s="43"/>
    </row>
    <row r="80" spans="2:87" s="9" customFormat="1" ht="13.5" customHeight="1" thickBot="1">
      <c r="B80" s="105" t="s">
        <v>13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7"/>
      <c r="P80" s="105" t="s">
        <v>25</v>
      </c>
      <c r="Q80" s="106"/>
      <c r="R80" s="107"/>
      <c r="S80" s="105" t="s">
        <v>26</v>
      </c>
      <c r="T80" s="106"/>
      <c r="U80" s="106"/>
      <c r="V80" s="106"/>
      <c r="W80" s="107"/>
      <c r="X80" s="105" t="s">
        <v>27</v>
      </c>
      <c r="Y80" s="106"/>
      <c r="Z80" s="107"/>
      <c r="AA80" s="10"/>
      <c r="AB80" s="10"/>
      <c r="AC80" s="10"/>
      <c r="AD80" s="10"/>
      <c r="AE80" s="105" t="s">
        <v>14</v>
      </c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7"/>
      <c r="AS80" s="105" t="s">
        <v>25</v>
      </c>
      <c r="AT80" s="106"/>
      <c r="AU80" s="107"/>
      <c r="AV80" s="105" t="s">
        <v>26</v>
      </c>
      <c r="AW80" s="106"/>
      <c r="AX80" s="106"/>
      <c r="AY80" s="106"/>
      <c r="AZ80" s="107"/>
      <c r="BA80" s="105" t="s">
        <v>27</v>
      </c>
      <c r="BB80" s="106"/>
      <c r="BC80" s="107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50"/>
      <c r="BV80" s="47"/>
      <c r="BW80" s="50"/>
      <c r="BX80" s="47"/>
      <c r="BY80" s="47"/>
      <c r="BZ80" s="47"/>
      <c r="CA80" s="47"/>
      <c r="CB80" s="47"/>
      <c r="CH80" s="47"/>
      <c r="CI80" s="47"/>
    </row>
    <row r="81" spans="2:75" ht="12.75">
      <c r="B81" s="215" t="s">
        <v>9</v>
      </c>
      <c r="C81" s="137"/>
      <c r="D81" s="216" t="str">
        <f>$CA$33</f>
        <v>TSV Ehningen I</v>
      </c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8"/>
      <c r="P81" s="219">
        <f>$CB$33</f>
        <v>0</v>
      </c>
      <c r="Q81" s="220"/>
      <c r="R81" s="221"/>
      <c r="S81" s="137">
        <f>$CC$33</f>
        <v>0</v>
      </c>
      <c r="T81" s="137"/>
      <c r="U81" s="11" t="s">
        <v>20</v>
      </c>
      <c r="V81" s="137">
        <f>$CE$33</f>
        <v>0</v>
      </c>
      <c r="W81" s="137"/>
      <c r="X81" s="140">
        <f>$CF$33</f>
        <v>0</v>
      </c>
      <c r="Y81" s="141"/>
      <c r="Z81" s="142"/>
      <c r="AA81" s="4"/>
      <c r="AB81" s="4"/>
      <c r="AC81" s="4"/>
      <c r="AD81" s="4"/>
      <c r="AE81" s="215" t="s">
        <v>9</v>
      </c>
      <c r="AF81" s="137"/>
      <c r="AG81" s="216" t="str">
        <f>$CH$33</f>
        <v>TSV Ehningen II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8"/>
      <c r="AS81" s="219">
        <f>$CI$33</f>
        <v>0</v>
      </c>
      <c r="AT81" s="220"/>
      <c r="AU81" s="221"/>
      <c r="AV81" s="137">
        <f>$CJ$33</f>
        <v>0</v>
      </c>
      <c r="AW81" s="137"/>
      <c r="AX81" s="11" t="s">
        <v>20</v>
      </c>
      <c r="AY81" s="137">
        <f>$CL$33</f>
        <v>0</v>
      </c>
      <c r="AZ81" s="137"/>
      <c r="BA81" s="140">
        <f>$CM$33</f>
        <v>0</v>
      </c>
      <c r="BB81" s="141"/>
      <c r="BC81" s="142"/>
      <c r="BU81" s="50"/>
      <c r="BW81" s="50"/>
    </row>
    <row r="82" spans="2:75" ht="12.75">
      <c r="B82" s="120" t="s">
        <v>10</v>
      </c>
      <c r="C82" s="100"/>
      <c r="D82" s="121" t="str">
        <f>CA34</f>
        <v>TSV Grafenau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  <c r="P82" s="124">
        <f>$CB$34</f>
        <v>0</v>
      </c>
      <c r="Q82" s="125"/>
      <c r="R82" s="126"/>
      <c r="S82" s="100">
        <f>$CC$34</f>
        <v>0</v>
      </c>
      <c r="T82" s="100"/>
      <c r="U82" s="12" t="s">
        <v>20</v>
      </c>
      <c r="V82" s="100">
        <f>$CE$34</f>
        <v>0</v>
      </c>
      <c r="W82" s="100"/>
      <c r="X82" s="101">
        <f>$CF$34</f>
        <v>0</v>
      </c>
      <c r="Y82" s="102"/>
      <c r="Z82" s="103"/>
      <c r="AA82" s="4"/>
      <c r="AB82" s="4"/>
      <c r="AC82" s="4"/>
      <c r="AD82" s="4"/>
      <c r="AE82" s="120" t="s">
        <v>10</v>
      </c>
      <c r="AF82" s="100"/>
      <c r="AG82" s="121" t="str">
        <f>$CH$34</f>
        <v>SV Böblingen II</v>
      </c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3"/>
      <c r="AS82" s="124">
        <f>$CI$34</f>
        <v>0</v>
      </c>
      <c r="AT82" s="125"/>
      <c r="AU82" s="126"/>
      <c r="AV82" s="100">
        <f>$CJ$34</f>
        <v>0</v>
      </c>
      <c r="AW82" s="100"/>
      <c r="AX82" s="12" t="s">
        <v>20</v>
      </c>
      <c r="AY82" s="100">
        <f>$CL$34</f>
        <v>0</v>
      </c>
      <c r="AZ82" s="100"/>
      <c r="BA82" s="101">
        <f>$CM$34</f>
        <v>0</v>
      </c>
      <c r="BB82" s="102"/>
      <c r="BC82" s="103"/>
      <c r="BU82" s="50"/>
      <c r="BW82" s="50"/>
    </row>
    <row r="83" spans="2:75" ht="12.75">
      <c r="B83" s="120" t="s">
        <v>11</v>
      </c>
      <c r="C83" s="100"/>
      <c r="D83" s="121" t="str">
        <f>CA35</f>
        <v>TV Altdorf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24">
        <f>$CB$35</f>
        <v>0</v>
      </c>
      <c r="Q83" s="125"/>
      <c r="R83" s="126"/>
      <c r="S83" s="100">
        <f>$CC$35</f>
        <v>0</v>
      </c>
      <c r="T83" s="100"/>
      <c r="U83" s="12" t="s">
        <v>20</v>
      </c>
      <c r="V83" s="100">
        <f>$CE$35</f>
        <v>0</v>
      </c>
      <c r="W83" s="100"/>
      <c r="X83" s="101">
        <f>$CF$35</f>
        <v>0</v>
      </c>
      <c r="Y83" s="102"/>
      <c r="Z83" s="103"/>
      <c r="AA83" s="4"/>
      <c r="AB83" s="4"/>
      <c r="AC83" s="4"/>
      <c r="AD83" s="4"/>
      <c r="AE83" s="120" t="s">
        <v>11</v>
      </c>
      <c r="AF83" s="100"/>
      <c r="AG83" s="121" t="str">
        <f>$CH$35</f>
        <v>VFL Pfullingen I</v>
      </c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3"/>
      <c r="AS83" s="124">
        <f>$CI$35</f>
        <v>0</v>
      </c>
      <c r="AT83" s="125"/>
      <c r="AU83" s="126"/>
      <c r="AV83" s="100">
        <f>$CJ$35</f>
        <v>0</v>
      </c>
      <c r="AW83" s="100"/>
      <c r="AX83" s="12" t="s">
        <v>20</v>
      </c>
      <c r="AY83" s="100">
        <f>$CL$35</f>
        <v>0</v>
      </c>
      <c r="AZ83" s="100"/>
      <c r="BA83" s="101">
        <f>$CM$35</f>
        <v>0</v>
      </c>
      <c r="BB83" s="102"/>
      <c r="BC83" s="103"/>
      <c r="BU83" s="50"/>
      <c r="BW83" s="50"/>
    </row>
    <row r="84" spans="2:75" ht="12.75">
      <c r="B84" s="120" t="s">
        <v>12</v>
      </c>
      <c r="C84" s="100"/>
      <c r="D84" s="121" t="str">
        <f>CA36</f>
        <v>TSV Sondelfingen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  <c r="P84" s="124">
        <f>$CB$36</f>
        <v>0</v>
      </c>
      <c r="Q84" s="125"/>
      <c r="R84" s="126"/>
      <c r="S84" s="100">
        <f>$CC$36</f>
        <v>0</v>
      </c>
      <c r="T84" s="100"/>
      <c r="U84" s="12" t="s">
        <v>20</v>
      </c>
      <c r="V84" s="100">
        <f>$CE$36</f>
        <v>0</v>
      </c>
      <c r="W84" s="100"/>
      <c r="X84" s="101">
        <f>$CF$36</f>
        <v>0</v>
      </c>
      <c r="Y84" s="102"/>
      <c r="Z84" s="103"/>
      <c r="AA84" s="4"/>
      <c r="AB84" s="4"/>
      <c r="AC84" s="4"/>
      <c r="AD84" s="4"/>
      <c r="AE84" s="120" t="s">
        <v>12</v>
      </c>
      <c r="AF84" s="100"/>
      <c r="AG84" s="121" t="str">
        <f>$CH$36</f>
        <v>SGM Hochdorf/Vollmaringen</v>
      </c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3"/>
      <c r="AS84" s="124">
        <f>$CI$36</f>
        <v>0</v>
      </c>
      <c r="AT84" s="125"/>
      <c r="AU84" s="126"/>
      <c r="AV84" s="100">
        <f>$CJ$36</f>
        <v>0</v>
      </c>
      <c r="AW84" s="100"/>
      <c r="AX84" s="12" t="s">
        <v>20</v>
      </c>
      <c r="AY84" s="100">
        <f>$CL$36</f>
        <v>0</v>
      </c>
      <c r="AZ84" s="100"/>
      <c r="BA84" s="101">
        <f>$CM$36</f>
        <v>0</v>
      </c>
      <c r="BB84" s="102"/>
      <c r="BC84" s="103"/>
      <c r="BU84" s="50"/>
      <c r="BW84" s="50"/>
    </row>
    <row r="85" spans="2:75" ht="13.5" thickBot="1">
      <c r="B85" s="113" t="s">
        <v>39</v>
      </c>
      <c r="C85" s="104"/>
      <c r="D85" s="114" t="str">
        <f>CA37</f>
        <v>SSC Tübingen II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6"/>
      <c r="P85" s="108">
        <f>$CB$37</f>
        <v>0</v>
      </c>
      <c r="Q85" s="109"/>
      <c r="R85" s="110"/>
      <c r="S85" s="104">
        <f>$CC$37</f>
        <v>0</v>
      </c>
      <c r="T85" s="104"/>
      <c r="U85" s="91" t="s">
        <v>20</v>
      </c>
      <c r="V85" s="104">
        <f>$CE$37</f>
        <v>0</v>
      </c>
      <c r="W85" s="104"/>
      <c r="X85" s="97">
        <f>$CF$37</f>
        <v>0</v>
      </c>
      <c r="Y85" s="98"/>
      <c r="Z85" s="99"/>
      <c r="AA85" s="4"/>
      <c r="AB85" s="4"/>
      <c r="AC85" s="4"/>
      <c r="AD85" s="4"/>
      <c r="AE85" s="113" t="s">
        <v>39</v>
      </c>
      <c r="AF85" s="104"/>
      <c r="AG85" s="114" t="str">
        <f>$CH$37</f>
        <v>FC Rottenburg</v>
      </c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6"/>
      <c r="AS85" s="108">
        <f>$CI$37</f>
        <v>0</v>
      </c>
      <c r="AT85" s="109"/>
      <c r="AU85" s="110"/>
      <c r="AV85" s="104">
        <f>$CJ$37</f>
        <v>0</v>
      </c>
      <c r="AW85" s="104"/>
      <c r="AX85" s="91" t="s">
        <v>20</v>
      </c>
      <c r="AY85" s="104">
        <f>$CL$37</f>
        <v>0</v>
      </c>
      <c r="AZ85" s="104"/>
      <c r="BA85" s="97">
        <f>$CM$37</f>
        <v>0</v>
      </c>
      <c r="BB85" s="98"/>
      <c r="BC85" s="99"/>
      <c r="BU85" s="50"/>
      <c r="BW85" s="50"/>
    </row>
    <row r="86" spans="73:75" ht="9" customHeight="1" thickBot="1">
      <c r="BU86" s="50"/>
      <c r="BW86" s="50"/>
    </row>
    <row r="87" spans="2:87" ht="13.5" thickBot="1">
      <c r="B87" s="105" t="s">
        <v>30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105" t="s">
        <v>25</v>
      </c>
      <c r="Q87" s="106"/>
      <c r="R87" s="107"/>
      <c r="S87" s="105" t="s">
        <v>26</v>
      </c>
      <c r="T87" s="106"/>
      <c r="U87" s="106"/>
      <c r="V87" s="106"/>
      <c r="W87" s="107"/>
      <c r="X87" s="105" t="s">
        <v>27</v>
      </c>
      <c r="Y87" s="106"/>
      <c r="Z87" s="107"/>
      <c r="AA87" s="10"/>
      <c r="AB87" s="10"/>
      <c r="AC87" s="10"/>
      <c r="AD87" s="10"/>
      <c r="AE87" s="105" t="s">
        <v>31</v>
      </c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05" t="s">
        <v>25</v>
      </c>
      <c r="AT87" s="106"/>
      <c r="AU87" s="107"/>
      <c r="AV87" s="105" t="s">
        <v>26</v>
      </c>
      <c r="AW87" s="106"/>
      <c r="AX87" s="106"/>
      <c r="AY87" s="106"/>
      <c r="AZ87" s="107"/>
      <c r="BA87" s="105" t="s">
        <v>27</v>
      </c>
      <c r="BB87" s="106"/>
      <c r="BC87" s="107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50"/>
      <c r="BV87" s="70"/>
      <c r="BW87" s="50"/>
      <c r="BX87" s="70"/>
      <c r="BY87" s="70"/>
      <c r="BZ87" s="44"/>
      <c r="CA87" s="44"/>
      <c r="CB87" s="44"/>
      <c r="CH87" s="44"/>
      <c r="CI87" s="44"/>
    </row>
    <row r="88" spans="2:87" ht="12.75">
      <c r="B88" s="215" t="s">
        <v>9</v>
      </c>
      <c r="C88" s="137"/>
      <c r="D88" s="216" t="str">
        <f>$CA$41</f>
        <v>VFL Sindelfingen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8"/>
      <c r="P88" s="219">
        <f>$CB$41</f>
        <v>0</v>
      </c>
      <c r="Q88" s="220"/>
      <c r="R88" s="221"/>
      <c r="S88" s="137">
        <f>$CC$41</f>
        <v>0</v>
      </c>
      <c r="T88" s="137"/>
      <c r="U88" s="11" t="s">
        <v>20</v>
      </c>
      <c r="V88" s="137">
        <f>$CE$41</f>
        <v>0</v>
      </c>
      <c r="W88" s="137"/>
      <c r="X88" s="140">
        <f>$CF$41</f>
        <v>0</v>
      </c>
      <c r="Y88" s="141"/>
      <c r="Z88" s="142"/>
      <c r="AA88" s="4"/>
      <c r="AB88" s="4"/>
      <c r="AC88" s="4"/>
      <c r="AD88" s="4"/>
      <c r="AE88" s="215" t="s">
        <v>9</v>
      </c>
      <c r="AF88" s="137"/>
      <c r="AG88" s="216" t="str">
        <f>$CH$41</f>
        <v>SV Böblingen I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8"/>
      <c r="AS88" s="219">
        <f>$CI$41</f>
        <v>0</v>
      </c>
      <c r="AT88" s="220"/>
      <c r="AU88" s="221"/>
      <c r="AV88" s="137">
        <f>$CJ$41</f>
        <v>0</v>
      </c>
      <c r="AW88" s="137"/>
      <c r="AX88" s="11" t="s">
        <v>20</v>
      </c>
      <c r="AY88" s="137">
        <f>$CL$41</f>
        <v>0</v>
      </c>
      <c r="AZ88" s="137"/>
      <c r="BA88" s="140">
        <f>$CM$41</f>
        <v>0</v>
      </c>
      <c r="BB88" s="141"/>
      <c r="BC88" s="142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50"/>
      <c r="BV88" s="70"/>
      <c r="BW88" s="50"/>
      <c r="BX88" s="70"/>
      <c r="BY88" s="70"/>
      <c r="BZ88" s="44"/>
      <c r="CA88" s="44"/>
      <c r="CB88" s="44"/>
      <c r="CH88" s="44"/>
      <c r="CI88" s="44"/>
    </row>
    <row r="89" spans="2:87" ht="12.75">
      <c r="B89" s="120" t="s">
        <v>10</v>
      </c>
      <c r="C89" s="100"/>
      <c r="D89" s="121" t="str">
        <f>$CA$42</f>
        <v>TSV Altingen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3"/>
      <c r="P89" s="124">
        <f>$CB$42</f>
        <v>0</v>
      </c>
      <c r="Q89" s="125"/>
      <c r="R89" s="126"/>
      <c r="S89" s="100">
        <f>$CC$42</f>
        <v>0</v>
      </c>
      <c r="T89" s="100"/>
      <c r="U89" s="12" t="s">
        <v>20</v>
      </c>
      <c r="V89" s="100">
        <f>$CE$42</f>
        <v>0</v>
      </c>
      <c r="W89" s="100"/>
      <c r="X89" s="101">
        <f>$CF$42</f>
        <v>0</v>
      </c>
      <c r="Y89" s="102"/>
      <c r="Z89" s="103"/>
      <c r="AA89" s="4"/>
      <c r="AB89" s="4"/>
      <c r="AC89" s="4"/>
      <c r="AD89" s="4"/>
      <c r="AE89" s="120" t="s">
        <v>10</v>
      </c>
      <c r="AF89" s="100"/>
      <c r="AG89" s="121" t="str">
        <f>$CH$42</f>
        <v>GSV Maichingen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3"/>
      <c r="AS89" s="124">
        <f>$CI$42</f>
        <v>0</v>
      </c>
      <c r="AT89" s="125"/>
      <c r="AU89" s="126"/>
      <c r="AV89" s="100">
        <f>$CJ$42</f>
        <v>0</v>
      </c>
      <c r="AW89" s="100"/>
      <c r="AX89" s="12" t="s">
        <v>20</v>
      </c>
      <c r="AY89" s="100">
        <f>$CL$42</f>
        <v>0</v>
      </c>
      <c r="AZ89" s="100"/>
      <c r="BA89" s="101">
        <f>$CM$42</f>
        <v>0</v>
      </c>
      <c r="BB89" s="102"/>
      <c r="BC89" s="103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50"/>
      <c r="BV89" s="70"/>
      <c r="BW89" s="50"/>
      <c r="BX89" s="70"/>
      <c r="BY89" s="70"/>
      <c r="BZ89" s="44"/>
      <c r="CA89" s="44"/>
      <c r="CB89" s="44"/>
      <c r="CH89" s="44"/>
      <c r="CI89" s="44"/>
    </row>
    <row r="90" spans="2:87" ht="12.75">
      <c r="B90" s="120" t="s">
        <v>11</v>
      </c>
      <c r="C90" s="100"/>
      <c r="D90" s="121" t="str">
        <f>$CA$43</f>
        <v>VFL Pfullingen II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  <c r="P90" s="124">
        <f>$CB$43</f>
        <v>0</v>
      </c>
      <c r="Q90" s="125"/>
      <c r="R90" s="126"/>
      <c r="S90" s="100">
        <f>$CC$43</f>
        <v>0</v>
      </c>
      <c r="T90" s="100"/>
      <c r="U90" s="12" t="s">
        <v>20</v>
      </c>
      <c r="V90" s="100">
        <f>$CE$43</f>
        <v>0</v>
      </c>
      <c r="W90" s="100"/>
      <c r="X90" s="101">
        <f>$CF$43</f>
        <v>0</v>
      </c>
      <c r="Y90" s="102"/>
      <c r="Z90" s="103"/>
      <c r="AA90" s="4"/>
      <c r="AB90" s="4"/>
      <c r="AC90" s="4"/>
      <c r="AD90" s="4"/>
      <c r="AE90" s="120" t="s">
        <v>11</v>
      </c>
      <c r="AF90" s="100"/>
      <c r="AG90" s="121" t="str">
        <f>$CH$43</f>
        <v>TSV Schafhausen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3"/>
      <c r="AS90" s="124">
        <f>$CI$43</f>
        <v>0</v>
      </c>
      <c r="AT90" s="125"/>
      <c r="AU90" s="126"/>
      <c r="AV90" s="100">
        <f>$CJ$43</f>
        <v>0</v>
      </c>
      <c r="AW90" s="100"/>
      <c r="AX90" s="12" t="s">
        <v>20</v>
      </c>
      <c r="AY90" s="100">
        <f>$CL$43</f>
        <v>0</v>
      </c>
      <c r="AZ90" s="100"/>
      <c r="BA90" s="101">
        <f>$CM$43</f>
        <v>0</v>
      </c>
      <c r="BB90" s="102"/>
      <c r="BC90" s="103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50"/>
      <c r="BV90" s="70"/>
      <c r="BW90" s="50"/>
      <c r="BX90" s="70"/>
      <c r="BY90" s="70"/>
      <c r="BZ90" s="44"/>
      <c r="CA90" s="44"/>
      <c r="CB90" s="44"/>
      <c r="CH90" s="44"/>
      <c r="CI90" s="44"/>
    </row>
    <row r="91" spans="2:87" ht="12.75">
      <c r="B91" s="120" t="s">
        <v>12</v>
      </c>
      <c r="C91" s="100"/>
      <c r="D91" s="121" t="str">
        <f>$CA$44</f>
        <v>TSV Steinenbronn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3"/>
      <c r="P91" s="124">
        <f>$CB$44</f>
        <v>0</v>
      </c>
      <c r="Q91" s="125"/>
      <c r="R91" s="126"/>
      <c r="S91" s="100">
        <f>$CC$44</f>
        <v>0</v>
      </c>
      <c r="T91" s="100"/>
      <c r="U91" s="12" t="s">
        <v>20</v>
      </c>
      <c r="V91" s="100">
        <f>$CE$44</f>
        <v>0</v>
      </c>
      <c r="W91" s="100"/>
      <c r="X91" s="101">
        <f>$CF$44</f>
        <v>0</v>
      </c>
      <c r="Y91" s="102"/>
      <c r="Z91" s="103"/>
      <c r="AA91" s="4"/>
      <c r="AB91" s="4"/>
      <c r="AC91" s="4"/>
      <c r="AD91" s="4"/>
      <c r="AE91" s="120" t="s">
        <v>12</v>
      </c>
      <c r="AF91" s="100"/>
      <c r="AG91" s="121" t="str">
        <f>$CH$44</f>
        <v>SF Gechingen</v>
      </c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3"/>
      <c r="AS91" s="124">
        <f>$CI$44</f>
        <v>0</v>
      </c>
      <c r="AT91" s="125"/>
      <c r="AU91" s="126"/>
      <c r="AV91" s="100">
        <f>$CJ$44</f>
        <v>0</v>
      </c>
      <c r="AW91" s="100"/>
      <c r="AX91" s="12" t="s">
        <v>20</v>
      </c>
      <c r="AY91" s="100">
        <f>$CL$44</f>
        <v>0</v>
      </c>
      <c r="AZ91" s="100"/>
      <c r="BA91" s="101">
        <f>$CM$44</f>
        <v>0</v>
      </c>
      <c r="BB91" s="102"/>
      <c r="BC91" s="103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50"/>
      <c r="BV91" s="70"/>
      <c r="BW91" s="50"/>
      <c r="BX91" s="70"/>
      <c r="BY91" s="70"/>
      <c r="BZ91" s="44"/>
      <c r="CA91" s="44"/>
      <c r="CB91" s="44"/>
      <c r="CH91" s="44"/>
      <c r="CI91" s="44"/>
    </row>
    <row r="92" spans="2:87" ht="13.5" thickBot="1">
      <c r="B92" s="113" t="s">
        <v>39</v>
      </c>
      <c r="C92" s="104"/>
      <c r="D92" s="114" t="str">
        <f>$CA$45</f>
        <v>TSV Sielmingen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  <c r="P92" s="108">
        <f>$CB$45</f>
        <v>0</v>
      </c>
      <c r="Q92" s="109"/>
      <c r="R92" s="110"/>
      <c r="S92" s="104">
        <f>$CC$45</f>
        <v>0</v>
      </c>
      <c r="T92" s="104"/>
      <c r="U92" s="91" t="s">
        <v>20</v>
      </c>
      <c r="V92" s="104">
        <f>$CE$45</f>
        <v>0</v>
      </c>
      <c r="W92" s="104"/>
      <c r="X92" s="97">
        <f>$CF$45</f>
        <v>0</v>
      </c>
      <c r="Y92" s="98"/>
      <c r="Z92" s="99"/>
      <c r="AA92" s="4"/>
      <c r="AB92" s="4"/>
      <c r="AC92" s="4"/>
      <c r="AD92" s="4"/>
      <c r="AE92" s="113" t="s">
        <v>39</v>
      </c>
      <c r="AF92" s="104"/>
      <c r="AG92" s="114" t="str">
        <f>$CH$45</f>
        <v>SSC Tübingen I</v>
      </c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08">
        <f>$CI$45</f>
        <v>0</v>
      </c>
      <c r="AT92" s="109"/>
      <c r="AU92" s="110"/>
      <c r="AV92" s="104">
        <f>$CJ$45</f>
        <v>0</v>
      </c>
      <c r="AW92" s="104"/>
      <c r="AX92" s="91" t="s">
        <v>20</v>
      </c>
      <c r="AY92" s="104">
        <f>$CL$45</f>
        <v>0</v>
      </c>
      <c r="AZ92" s="104"/>
      <c r="BA92" s="97">
        <f>$CM$45</f>
        <v>0</v>
      </c>
      <c r="BB92" s="98"/>
      <c r="BC92" s="99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50"/>
      <c r="BV92" s="70"/>
      <c r="BW92" s="50"/>
      <c r="BX92" s="70"/>
      <c r="BY92" s="70"/>
      <c r="BZ92" s="44"/>
      <c r="CA92" s="44"/>
      <c r="CB92" s="44"/>
      <c r="CH92" s="44"/>
      <c r="CI92" s="44"/>
    </row>
    <row r="93" spans="73:75" ht="12.75">
      <c r="BU93" s="50"/>
      <c r="BW93" s="50"/>
    </row>
    <row r="94" spans="2:75" ht="12.75">
      <c r="B94" s="1" t="s">
        <v>60</v>
      </c>
      <c r="BU94" s="50"/>
      <c r="BW94" s="50"/>
    </row>
    <row r="95" spans="73:75" ht="8.25" customHeight="1">
      <c r="BU95" s="50"/>
      <c r="BW95" s="50"/>
    </row>
    <row r="96" spans="7:102" s="2" customFormat="1" ht="15">
      <c r="G96" s="6" t="s">
        <v>3</v>
      </c>
      <c r="H96" s="212">
        <f>J76+2*$X$10+2*$AL$10</f>
        <v>0.5208333333333333</v>
      </c>
      <c r="I96" s="212"/>
      <c r="J96" s="212"/>
      <c r="K96" s="212"/>
      <c r="L96" s="212"/>
      <c r="M96" s="7" t="s">
        <v>4</v>
      </c>
      <c r="T96" s="6" t="s">
        <v>5</v>
      </c>
      <c r="U96" s="213">
        <v>1</v>
      </c>
      <c r="V96" s="213"/>
      <c r="W96" s="35" t="s">
        <v>29</v>
      </c>
      <c r="X96" s="214">
        <v>0.0062499999999999995</v>
      </c>
      <c r="Y96" s="214"/>
      <c r="Z96" s="214"/>
      <c r="AA96" s="214"/>
      <c r="AB96" s="214"/>
      <c r="AC96" s="7" t="s">
        <v>6</v>
      </c>
      <c r="AK96" s="6" t="s">
        <v>7</v>
      </c>
      <c r="AL96" s="214">
        <v>0.0006944444444444445</v>
      </c>
      <c r="AM96" s="214"/>
      <c r="AN96" s="214"/>
      <c r="AO96" s="214"/>
      <c r="AP96" s="214"/>
      <c r="AQ96" s="7" t="s">
        <v>6</v>
      </c>
      <c r="BE96" s="21"/>
      <c r="BF96" s="21"/>
      <c r="BG96" s="21"/>
      <c r="BH96" s="21"/>
      <c r="BI96" s="21"/>
      <c r="BJ96" s="21"/>
      <c r="BK96" s="21"/>
      <c r="BL96" s="21"/>
      <c r="BM96" s="73"/>
      <c r="BN96" s="73"/>
      <c r="BO96" s="73"/>
      <c r="BP96" s="73"/>
      <c r="BQ96" s="73"/>
      <c r="BR96" s="73"/>
      <c r="BS96" s="73"/>
      <c r="BT96" s="73"/>
      <c r="BU96" s="73"/>
      <c r="BV96" s="74"/>
      <c r="BW96" s="74"/>
      <c r="BX96" s="74"/>
      <c r="BY96" s="74"/>
      <c r="BZ96" s="74"/>
      <c r="CA96" s="74"/>
      <c r="CB96" s="74"/>
      <c r="CC96" s="75"/>
      <c r="CD96" s="75"/>
      <c r="CE96" s="75"/>
      <c r="CF96" s="75"/>
      <c r="CG96" s="75"/>
      <c r="CH96" s="74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</row>
    <row r="97" spans="7:102" s="2" customFormat="1" ht="6" customHeight="1" thickBot="1">
      <c r="G97" s="6"/>
      <c r="H97" s="87"/>
      <c r="I97" s="87"/>
      <c r="J97" s="87"/>
      <c r="K97" s="87"/>
      <c r="L97" s="87"/>
      <c r="M97" s="7"/>
      <c r="T97" s="6"/>
      <c r="U97" s="88"/>
      <c r="V97" s="88"/>
      <c r="W97" s="89"/>
      <c r="X97" s="90"/>
      <c r="Y97" s="90"/>
      <c r="Z97" s="90"/>
      <c r="AA97" s="90"/>
      <c r="AB97" s="90"/>
      <c r="AC97" s="7"/>
      <c r="AK97" s="6"/>
      <c r="AL97" s="90"/>
      <c r="AM97" s="90"/>
      <c r="AN97" s="90"/>
      <c r="AO97" s="90"/>
      <c r="AP97" s="90"/>
      <c r="AQ97" s="7"/>
      <c r="BE97" s="21"/>
      <c r="BF97" s="21"/>
      <c r="BG97" s="21"/>
      <c r="BH97" s="21"/>
      <c r="BI97" s="21"/>
      <c r="BJ97" s="21"/>
      <c r="BK97" s="21"/>
      <c r="BL97" s="21"/>
      <c r="BM97" s="73"/>
      <c r="BN97" s="73"/>
      <c r="BO97" s="73"/>
      <c r="BP97" s="73"/>
      <c r="BQ97" s="73"/>
      <c r="BR97" s="73"/>
      <c r="BS97" s="73"/>
      <c r="BT97" s="73"/>
      <c r="BU97" s="73"/>
      <c r="BV97" s="74"/>
      <c r="BW97" s="74"/>
      <c r="BX97" s="74"/>
      <c r="BY97" s="74"/>
      <c r="BZ97" s="74"/>
      <c r="CA97" s="74"/>
      <c r="CB97" s="74"/>
      <c r="CC97" s="75"/>
      <c r="CD97" s="75"/>
      <c r="CE97" s="75"/>
      <c r="CF97" s="75"/>
      <c r="CG97" s="75"/>
      <c r="CH97" s="74"/>
      <c r="CI97" s="74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</row>
    <row r="98" spans="2:103" ht="19.5" customHeight="1" thickBot="1">
      <c r="B98" s="175" t="s">
        <v>15</v>
      </c>
      <c r="C98" s="176"/>
      <c r="D98" s="177" t="s">
        <v>86</v>
      </c>
      <c r="E98" s="178"/>
      <c r="F98" s="178"/>
      <c r="G98" s="178"/>
      <c r="H98" s="178"/>
      <c r="I98" s="179"/>
      <c r="J98" s="180" t="s">
        <v>18</v>
      </c>
      <c r="K98" s="106"/>
      <c r="L98" s="106"/>
      <c r="M98" s="106"/>
      <c r="N98" s="181"/>
      <c r="O98" s="180" t="s">
        <v>40</v>
      </c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81"/>
      <c r="AW98" s="180" t="s">
        <v>22</v>
      </c>
      <c r="AX98" s="106"/>
      <c r="AY98" s="106"/>
      <c r="AZ98" s="106"/>
      <c r="BA98" s="181"/>
      <c r="BB98" s="180"/>
      <c r="BC98" s="107"/>
      <c r="BD98"/>
      <c r="BE98" s="20"/>
      <c r="BF98" s="20"/>
      <c r="BG98" s="20"/>
      <c r="BH98" s="20"/>
      <c r="BI98" s="20"/>
      <c r="BJ98" s="20"/>
      <c r="BK98" s="20"/>
      <c r="BL98" s="20"/>
      <c r="BM98" s="76"/>
      <c r="BN98" s="76"/>
      <c r="BO98" s="76"/>
      <c r="BP98" s="76"/>
      <c r="BQ98" s="76"/>
      <c r="BR98" s="76"/>
      <c r="BS98" s="76"/>
      <c r="BT98" s="76"/>
      <c r="BU98" s="76"/>
      <c r="BV98" s="77"/>
      <c r="BW98" s="77"/>
      <c r="BX98" s="77"/>
      <c r="BY98" s="77"/>
      <c r="BZ98" s="76"/>
      <c r="CA98" s="76"/>
      <c r="CB98" s="83"/>
      <c r="CC98" s="81"/>
      <c r="CD98" s="81"/>
      <c r="CE98" s="81"/>
      <c r="CF98" s="81"/>
      <c r="CG98" s="82"/>
      <c r="CH98" s="76"/>
      <c r="CI98" s="83"/>
      <c r="CJ98" s="81"/>
      <c r="CK98" s="81"/>
      <c r="CL98" s="81"/>
      <c r="CM98" s="81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/>
    </row>
    <row r="99" spans="2:103" ht="18" customHeight="1">
      <c r="B99" s="172">
        <v>41</v>
      </c>
      <c r="C99" s="151"/>
      <c r="D99" s="172">
        <v>1</v>
      </c>
      <c r="E99" s="151"/>
      <c r="F99" s="151"/>
      <c r="G99" s="151"/>
      <c r="H99" s="151"/>
      <c r="I99" s="152"/>
      <c r="J99" s="158">
        <v>0.513888888888889</v>
      </c>
      <c r="K99" s="159"/>
      <c r="L99" s="159"/>
      <c r="M99" s="159"/>
      <c r="N99" s="160"/>
      <c r="O99" s="174" t="str">
        <f>IF(ISBLANK($AZ$70)," ",$D$81)</f>
        <v> </v>
      </c>
      <c r="P99" s="164" t="e">
        <f>IF(ISBLANK(#REF!)," ",IF(#REF!&lt;#REF!,#REF!,IF(#REF!&lt;#REF!,#REF!)))</f>
        <v>#REF!</v>
      </c>
      <c r="Q99" s="164" t="e">
        <f>IF(ISBLANK(#REF!)," ",IF(#REF!&lt;#REF!,#REF!,IF(#REF!&lt;#REF!,#REF!)))</f>
        <v>#REF!</v>
      </c>
      <c r="R99" s="164" t="e">
        <f>IF(ISBLANK(#REF!)," ",IF(#REF!&lt;#REF!,#REF!,IF(#REF!&lt;#REF!,#REF!)))</f>
        <v>#REF!</v>
      </c>
      <c r="S99" s="164" t="e">
        <f>IF(ISBLANK(#REF!)," ",IF(#REF!&lt;#REF!,#REF!,IF(#REF!&lt;#REF!,#REF!)))</f>
        <v>#REF!</v>
      </c>
      <c r="T99" s="164" t="e">
        <f>IF(ISBLANK(#REF!)," ",IF(#REF!&lt;#REF!,#REF!,IF(#REF!&lt;#REF!,#REF!)))</f>
        <v>#REF!</v>
      </c>
      <c r="U99" s="164" t="e">
        <f>IF(ISBLANK(#REF!)," ",IF(#REF!&lt;#REF!,#REF!,IF(#REF!&lt;#REF!,#REF!)))</f>
        <v>#REF!</v>
      </c>
      <c r="V99" s="164" t="e">
        <f>IF(ISBLANK(#REF!)," ",IF(#REF!&lt;#REF!,#REF!,IF(#REF!&lt;#REF!,#REF!)))</f>
        <v>#REF!</v>
      </c>
      <c r="W99" s="164" t="e">
        <f>IF(ISBLANK(#REF!)," ",IF(#REF!&lt;#REF!,#REF!,IF(#REF!&lt;#REF!,#REF!)))</f>
        <v>#REF!</v>
      </c>
      <c r="X99" s="164" t="e">
        <f>IF(ISBLANK(#REF!)," ",IF(#REF!&lt;#REF!,#REF!,IF(#REF!&lt;#REF!,#REF!)))</f>
        <v>#REF!</v>
      </c>
      <c r="Y99" s="164" t="e">
        <f>IF(ISBLANK(#REF!)," ",IF(#REF!&lt;#REF!,#REF!,IF(#REF!&lt;#REF!,#REF!)))</f>
        <v>#REF!</v>
      </c>
      <c r="Z99" s="164" t="e">
        <f>IF(ISBLANK(#REF!)," ",IF(#REF!&lt;#REF!,#REF!,IF(#REF!&lt;#REF!,#REF!)))</f>
        <v>#REF!</v>
      </c>
      <c r="AA99" s="164" t="e">
        <f>IF(ISBLANK(#REF!)," ",IF(#REF!&lt;#REF!,#REF!,IF(#REF!&lt;#REF!,#REF!)))</f>
        <v>#REF!</v>
      </c>
      <c r="AB99" s="164" t="e">
        <f>IF(ISBLANK(#REF!)," ",IF(#REF!&lt;#REF!,#REF!,IF(#REF!&lt;#REF!,#REF!)))</f>
        <v>#REF!</v>
      </c>
      <c r="AC99" s="164" t="e">
        <f>IF(ISBLANK(#REF!)," ",IF(#REF!&lt;#REF!,#REF!,IF(#REF!&lt;#REF!,#REF!)))</f>
        <v>#REF!</v>
      </c>
      <c r="AD99" s="164" t="e">
        <f>IF(ISBLANK(#REF!)," ",IF(#REF!&lt;#REF!,#REF!,IF(#REF!&lt;#REF!,#REF!)))</f>
        <v>#REF!</v>
      </c>
      <c r="AE99" s="32" t="s">
        <v>21</v>
      </c>
      <c r="AF99" s="164" t="str">
        <f>IF(ISBLANK($AZ$74)," ",$D$89)</f>
        <v> </v>
      </c>
      <c r="AG99" s="164" t="e">
        <f>IF(ISBLANK(#REF!)," ",IF(#REF!&lt;#REF!,#REF!,IF(#REF!&lt;#REF!,#REF!)))</f>
        <v>#REF!</v>
      </c>
      <c r="AH99" s="164" t="e">
        <f>IF(ISBLANK(#REF!)," ",IF(#REF!&lt;#REF!,#REF!,IF(#REF!&lt;#REF!,#REF!)))</f>
        <v>#REF!</v>
      </c>
      <c r="AI99" s="164" t="e">
        <f>IF(ISBLANK(#REF!)," ",IF(#REF!&lt;#REF!,#REF!,IF(#REF!&lt;#REF!,#REF!)))</f>
        <v>#REF!</v>
      </c>
      <c r="AJ99" s="164" t="e">
        <f>IF(ISBLANK(#REF!)," ",IF(#REF!&lt;#REF!,#REF!,IF(#REF!&lt;#REF!,#REF!)))</f>
        <v>#REF!</v>
      </c>
      <c r="AK99" s="164" t="e">
        <f>IF(ISBLANK(#REF!)," ",IF(#REF!&lt;#REF!,#REF!,IF(#REF!&lt;#REF!,#REF!)))</f>
        <v>#REF!</v>
      </c>
      <c r="AL99" s="164" t="e">
        <f>IF(ISBLANK(#REF!)," ",IF(#REF!&lt;#REF!,#REF!,IF(#REF!&lt;#REF!,#REF!)))</f>
        <v>#REF!</v>
      </c>
      <c r="AM99" s="164" t="e">
        <f>IF(ISBLANK(#REF!)," ",IF(#REF!&lt;#REF!,#REF!,IF(#REF!&lt;#REF!,#REF!)))</f>
        <v>#REF!</v>
      </c>
      <c r="AN99" s="164" t="e">
        <f>IF(ISBLANK(#REF!)," ",IF(#REF!&lt;#REF!,#REF!,IF(#REF!&lt;#REF!,#REF!)))</f>
        <v>#REF!</v>
      </c>
      <c r="AO99" s="164" t="e">
        <f>IF(ISBLANK(#REF!)," ",IF(#REF!&lt;#REF!,#REF!,IF(#REF!&lt;#REF!,#REF!)))</f>
        <v>#REF!</v>
      </c>
      <c r="AP99" s="164" t="e">
        <f>IF(ISBLANK(#REF!)," ",IF(#REF!&lt;#REF!,#REF!,IF(#REF!&lt;#REF!,#REF!)))</f>
        <v>#REF!</v>
      </c>
      <c r="AQ99" s="164" t="e">
        <f>IF(ISBLANK(#REF!)," ",IF(#REF!&lt;#REF!,#REF!,IF(#REF!&lt;#REF!,#REF!)))</f>
        <v>#REF!</v>
      </c>
      <c r="AR99" s="164" t="e">
        <f>IF(ISBLANK(#REF!)," ",IF(#REF!&lt;#REF!,#REF!,IF(#REF!&lt;#REF!,#REF!)))</f>
        <v>#REF!</v>
      </c>
      <c r="AS99" s="164" t="e">
        <f>IF(ISBLANK(#REF!)," ",IF(#REF!&lt;#REF!,#REF!,IF(#REF!&lt;#REF!,#REF!)))</f>
        <v>#REF!</v>
      </c>
      <c r="AT99" s="164" t="e">
        <f>IF(ISBLANK(#REF!)," ",IF(#REF!&lt;#REF!,#REF!,IF(#REF!&lt;#REF!,#REF!)))</f>
        <v>#REF!</v>
      </c>
      <c r="AU99" s="164" t="e">
        <f>IF(ISBLANK(#REF!)," ",IF(#REF!&lt;#REF!,#REF!,IF(#REF!&lt;#REF!,#REF!)))</f>
        <v>#REF!</v>
      </c>
      <c r="AV99" s="165" t="e">
        <f>IF(ISBLANK(#REF!)," ",IF(#REF!&lt;#REF!,#REF!,IF(#REF!&lt;#REF!,#REF!)))</f>
        <v>#REF!</v>
      </c>
      <c r="AW99" s="166"/>
      <c r="AX99" s="167"/>
      <c r="AY99" s="167" t="s">
        <v>20</v>
      </c>
      <c r="AZ99" s="167"/>
      <c r="BA99" s="170"/>
      <c r="BB99" s="151"/>
      <c r="BC99" s="152"/>
      <c r="BD99"/>
      <c r="BE99" s="20"/>
      <c r="BF99" s="20"/>
      <c r="BG99" s="20"/>
      <c r="BH99" s="20"/>
      <c r="BI99" s="20"/>
      <c r="BJ99" s="20"/>
      <c r="BK99" s="20"/>
      <c r="BL99" s="20"/>
      <c r="BM99" s="76"/>
      <c r="BN99" s="76"/>
      <c r="BO99" s="76"/>
      <c r="BP99" s="76"/>
      <c r="BQ99" s="76"/>
      <c r="BR99" s="76"/>
      <c r="BS99" s="76"/>
      <c r="BT99" s="76"/>
      <c r="BU99" s="76"/>
      <c r="BV99" s="77"/>
      <c r="BW99" s="77"/>
      <c r="BX99" s="77"/>
      <c r="BY99" s="77"/>
      <c r="BZ99" s="76"/>
      <c r="CA99" s="76"/>
      <c r="CB99" s="83"/>
      <c r="CC99" s="81"/>
      <c r="CD99" s="81"/>
      <c r="CE99" s="81"/>
      <c r="CF99" s="81"/>
      <c r="CG99" s="82"/>
      <c r="CH99" s="76"/>
      <c r="CI99" s="83"/>
      <c r="CJ99" s="81"/>
      <c r="CK99" s="81"/>
      <c r="CL99" s="81"/>
      <c r="CM99" s="81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/>
    </row>
    <row r="100" spans="2:103" ht="12" customHeight="1" thickBot="1">
      <c r="B100" s="173"/>
      <c r="C100" s="153"/>
      <c r="D100" s="173"/>
      <c r="E100" s="153"/>
      <c r="F100" s="153"/>
      <c r="G100" s="153"/>
      <c r="H100" s="153"/>
      <c r="I100" s="154"/>
      <c r="J100" s="161"/>
      <c r="K100" s="162"/>
      <c r="L100" s="162"/>
      <c r="M100" s="162"/>
      <c r="N100" s="163"/>
      <c r="O100" s="155" t="s">
        <v>44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80"/>
      <c r="AF100" s="156" t="s">
        <v>51</v>
      </c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7"/>
      <c r="AW100" s="168"/>
      <c r="AX100" s="169"/>
      <c r="AY100" s="169"/>
      <c r="AZ100" s="169"/>
      <c r="BA100" s="171"/>
      <c r="BB100" s="153"/>
      <c r="BC100" s="154"/>
      <c r="BD100"/>
      <c r="BE100" s="20"/>
      <c r="BF100" s="20"/>
      <c r="BG100" s="20"/>
      <c r="BH100" s="20"/>
      <c r="BI100" s="20"/>
      <c r="BJ100" s="20"/>
      <c r="BK100" s="20"/>
      <c r="BL100" s="20"/>
      <c r="BM100" s="76"/>
      <c r="BN100" s="76"/>
      <c r="BO100" s="76"/>
      <c r="BP100" s="76"/>
      <c r="BQ100" s="76"/>
      <c r="BR100" s="76"/>
      <c r="BS100" s="76"/>
      <c r="BT100" s="76"/>
      <c r="BU100" s="76"/>
      <c r="BV100" s="77"/>
      <c r="BW100" s="77"/>
      <c r="BX100" s="77"/>
      <c r="BY100" s="77"/>
      <c r="BZ100" s="77"/>
      <c r="CA100" s="77"/>
      <c r="CB100" s="77"/>
      <c r="CC100" s="78"/>
      <c r="CD100" s="78"/>
      <c r="CE100" s="78"/>
      <c r="CF100" s="78"/>
      <c r="CG100" s="79"/>
      <c r="CH100" s="77"/>
      <c r="CI100" s="77"/>
      <c r="CJ100" s="78"/>
      <c r="CK100" s="78"/>
      <c r="CL100" s="78"/>
      <c r="CM100" s="78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/>
    </row>
    <row r="101" spans="56:103" ht="3.75" customHeight="1" thickBot="1">
      <c r="BD101"/>
      <c r="BE101" s="20"/>
      <c r="BF101" s="20"/>
      <c r="BG101" s="20"/>
      <c r="BH101" s="20"/>
      <c r="BI101" s="20"/>
      <c r="BJ101" s="20"/>
      <c r="BK101" s="20"/>
      <c r="BL101" s="20"/>
      <c r="BM101" s="76"/>
      <c r="BN101" s="76"/>
      <c r="BO101" s="76"/>
      <c r="BP101" s="76"/>
      <c r="BQ101" s="76"/>
      <c r="BR101" s="76"/>
      <c r="BS101" s="76"/>
      <c r="BT101" s="76"/>
      <c r="BU101" s="76"/>
      <c r="BV101" s="77"/>
      <c r="BW101" s="77"/>
      <c r="BX101" s="77"/>
      <c r="BY101" s="77"/>
      <c r="BZ101" s="77"/>
      <c r="CA101" s="77"/>
      <c r="CB101" s="77"/>
      <c r="CC101" s="78"/>
      <c r="CD101" s="78"/>
      <c r="CE101" s="78"/>
      <c r="CF101" s="78"/>
      <c r="CG101" s="79"/>
      <c r="CH101" s="77"/>
      <c r="CI101" s="77"/>
      <c r="CJ101" s="78"/>
      <c r="CK101" s="78"/>
      <c r="CL101" s="78"/>
      <c r="CM101" s="78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/>
    </row>
    <row r="102" spans="2:103" ht="19.5" customHeight="1" thickBot="1">
      <c r="B102" s="175" t="s">
        <v>15</v>
      </c>
      <c r="C102" s="176"/>
      <c r="D102" s="177" t="s">
        <v>87</v>
      </c>
      <c r="E102" s="178"/>
      <c r="F102" s="178"/>
      <c r="G102" s="178"/>
      <c r="H102" s="178"/>
      <c r="I102" s="179"/>
      <c r="J102" s="180" t="s">
        <v>18</v>
      </c>
      <c r="K102" s="106"/>
      <c r="L102" s="106"/>
      <c r="M102" s="106"/>
      <c r="N102" s="181"/>
      <c r="O102" s="180" t="s">
        <v>41</v>
      </c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81"/>
      <c r="AW102" s="180" t="s">
        <v>22</v>
      </c>
      <c r="AX102" s="106"/>
      <c r="AY102" s="106"/>
      <c r="AZ102" s="106"/>
      <c r="BA102" s="181"/>
      <c r="BB102" s="180"/>
      <c r="BC102" s="107"/>
      <c r="BD102"/>
      <c r="BE102" s="20"/>
      <c r="BF102" s="20"/>
      <c r="BG102" s="20"/>
      <c r="BH102" s="20"/>
      <c r="BI102" s="20"/>
      <c r="BJ102" s="20"/>
      <c r="BK102" s="20"/>
      <c r="BL102" s="20"/>
      <c r="BM102" s="76"/>
      <c r="BN102" s="76"/>
      <c r="BO102" s="76"/>
      <c r="BP102" s="76"/>
      <c r="BQ102" s="76"/>
      <c r="BR102" s="76"/>
      <c r="BS102" s="76"/>
      <c r="BT102" s="76"/>
      <c r="BU102" s="76"/>
      <c r="BV102" s="77"/>
      <c r="BW102" s="77"/>
      <c r="BX102" s="77"/>
      <c r="BY102" s="77"/>
      <c r="BZ102" s="77"/>
      <c r="CA102" s="77"/>
      <c r="CB102" s="77"/>
      <c r="CC102" s="78"/>
      <c r="CD102" s="78"/>
      <c r="CE102" s="78"/>
      <c r="CF102" s="78"/>
      <c r="CG102" s="79"/>
      <c r="CH102" s="77"/>
      <c r="CI102" s="77"/>
      <c r="CJ102" s="78"/>
      <c r="CK102" s="78"/>
      <c r="CL102" s="78"/>
      <c r="CM102" s="78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/>
    </row>
    <row r="103" spans="2:103" ht="18" customHeight="1">
      <c r="B103" s="172">
        <v>42</v>
      </c>
      <c r="C103" s="151"/>
      <c r="D103" s="172">
        <v>2</v>
      </c>
      <c r="E103" s="151"/>
      <c r="F103" s="151"/>
      <c r="G103" s="151"/>
      <c r="H103" s="151"/>
      <c r="I103" s="152"/>
      <c r="J103" s="158">
        <f>$J$99</f>
        <v>0.513888888888889</v>
      </c>
      <c r="K103" s="159"/>
      <c r="L103" s="159"/>
      <c r="M103" s="159"/>
      <c r="N103" s="160"/>
      <c r="O103" s="174" t="str">
        <f>IF(ISBLANK($AZ$72)," ",$AG$81)</f>
        <v> </v>
      </c>
      <c r="P103" s="164" t="e">
        <f>IF(ISBLANK(#REF!)," ",IF(#REF!&lt;#REF!,#REF!,IF(#REF!&lt;#REF!,#REF!)))</f>
        <v>#REF!</v>
      </c>
      <c r="Q103" s="164" t="e">
        <f>IF(ISBLANK(#REF!)," ",IF(#REF!&lt;#REF!,#REF!,IF(#REF!&lt;#REF!,#REF!)))</f>
        <v>#REF!</v>
      </c>
      <c r="R103" s="164" t="e">
        <f>IF(ISBLANK(#REF!)," ",IF(#REF!&lt;#REF!,#REF!,IF(#REF!&lt;#REF!,#REF!)))</f>
        <v>#REF!</v>
      </c>
      <c r="S103" s="164" t="e">
        <f>IF(ISBLANK(#REF!)," ",IF(#REF!&lt;#REF!,#REF!,IF(#REF!&lt;#REF!,#REF!)))</f>
        <v>#REF!</v>
      </c>
      <c r="T103" s="164" t="e">
        <f>IF(ISBLANK(#REF!)," ",IF(#REF!&lt;#REF!,#REF!,IF(#REF!&lt;#REF!,#REF!)))</f>
        <v>#REF!</v>
      </c>
      <c r="U103" s="164" t="e">
        <f>IF(ISBLANK(#REF!)," ",IF(#REF!&lt;#REF!,#REF!,IF(#REF!&lt;#REF!,#REF!)))</f>
        <v>#REF!</v>
      </c>
      <c r="V103" s="164" t="e">
        <f>IF(ISBLANK(#REF!)," ",IF(#REF!&lt;#REF!,#REF!,IF(#REF!&lt;#REF!,#REF!)))</f>
        <v>#REF!</v>
      </c>
      <c r="W103" s="164" t="e">
        <f>IF(ISBLANK(#REF!)," ",IF(#REF!&lt;#REF!,#REF!,IF(#REF!&lt;#REF!,#REF!)))</f>
        <v>#REF!</v>
      </c>
      <c r="X103" s="164" t="e">
        <f>IF(ISBLANK(#REF!)," ",IF(#REF!&lt;#REF!,#REF!,IF(#REF!&lt;#REF!,#REF!)))</f>
        <v>#REF!</v>
      </c>
      <c r="Y103" s="164" t="e">
        <f>IF(ISBLANK(#REF!)," ",IF(#REF!&lt;#REF!,#REF!,IF(#REF!&lt;#REF!,#REF!)))</f>
        <v>#REF!</v>
      </c>
      <c r="Z103" s="164" t="e">
        <f>IF(ISBLANK(#REF!)," ",IF(#REF!&lt;#REF!,#REF!,IF(#REF!&lt;#REF!,#REF!)))</f>
        <v>#REF!</v>
      </c>
      <c r="AA103" s="164" t="e">
        <f>IF(ISBLANK(#REF!)," ",IF(#REF!&lt;#REF!,#REF!,IF(#REF!&lt;#REF!,#REF!)))</f>
        <v>#REF!</v>
      </c>
      <c r="AB103" s="164" t="e">
        <f>IF(ISBLANK(#REF!)," ",IF(#REF!&lt;#REF!,#REF!,IF(#REF!&lt;#REF!,#REF!)))</f>
        <v>#REF!</v>
      </c>
      <c r="AC103" s="164" t="e">
        <f>IF(ISBLANK(#REF!)," ",IF(#REF!&lt;#REF!,#REF!,IF(#REF!&lt;#REF!,#REF!)))</f>
        <v>#REF!</v>
      </c>
      <c r="AD103" s="164" t="e">
        <f>IF(ISBLANK(#REF!)," ",IF(#REF!&lt;#REF!,#REF!,IF(#REF!&lt;#REF!,#REF!)))</f>
        <v>#REF!</v>
      </c>
      <c r="AE103" s="32" t="s">
        <v>21</v>
      </c>
      <c r="AF103" s="164" t="str">
        <f>IF(ISBLANK($AZ$76)," ",$AG$89)</f>
        <v> </v>
      </c>
      <c r="AG103" s="164" t="e">
        <f>IF(ISBLANK(#REF!)," ",IF(#REF!&lt;#REF!,#REF!,IF(#REF!&lt;#REF!,#REF!)))</f>
        <v>#REF!</v>
      </c>
      <c r="AH103" s="164" t="e">
        <f>IF(ISBLANK(#REF!)," ",IF(#REF!&lt;#REF!,#REF!,IF(#REF!&lt;#REF!,#REF!)))</f>
        <v>#REF!</v>
      </c>
      <c r="AI103" s="164" t="e">
        <f>IF(ISBLANK(#REF!)," ",IF(#REF!&lt;#REF!,#REF!,IF(#REF!&lt;#REF!,#REF!)))</f>
        <v>#REF!</v>
      </c>
      <c r="AJ103" s="164" t="e">
        <f>IF(ISBLANK(#REF!)," ",IF(#REF!&lt;#REF!,#REF!,IF(#REF!&lt;#REF!,#REF!)))</f>
        <v>#REF!</v>
      </c>
      <c r="AK103" s="164" t="e">
        <f>IF(ISBLANK(#REF!)," ",IF(#REF!&lt;#REF!,#REF!,IF(#REF!&lt;#REF!,#REF!)))</f>
        <v>#REF!</v>
      </c>
      <c r="AL103" s="164" t="e">
        <f>IF(ISBLANK(#REF!)," ",IF(#REF!&lt;#REF!,#REF!,IF(#REF!&lt;#REF!,#REF!)))</f>
        <v>#REF!</v>
      </c>
      <c r="AM103" s="164" t="e">
        <f>IF(ISBLANK(#REF!)," ",IF(#REF!&lt;#REF!,#REF!,IF(#REF!&lt;#REF!,#REF!)))</f>
        <v>#REF!</v>
      </c>
      <c r="AN103" s="164" t="e">
        <f>IF(ISBLANK(#REF!)," ",IF(#REF!&lt;#REF!,#REF!,IF(#REF!&lt;#REF!,#REF!)))</f>
        <v>#REF!</v>
      </c>
      <c r="AO103" s="164" t="e">
        <f>IF(ISBLANK(#REF!)," ",IF(#REF!&lt;#REF!,#REF!,IF(#REF!&lt;#REF!,#REF!)))</f>
        <v>#REF!</v>
      </c>
      <c r="AP103" s="164" t="e">
        <f>IF(ISBLANK(#REF!)," ",IF(#REF!&lt;#REF!,#REF!,IF(#REF!&lt;#REF!,#REF!)))</f>
        <v>#REF!</v>
      </c>
      <c r="AQ103" s="164" t="e">
        <f>IF(ISBLANK(#REF!)," ",IF(#REF!&lt;#REF!,#REF!,IF(#REF!&lt;#REF!,#REF!)))</f>
        <v>#REF!</v>
      </c>
      <c r="AR103" s="164" t="e">
        <f>IF(ISBLANK(#REF!)," ",IF(#REF!&lt;#REF!,#REF!,IF(#REF!&lt;#REF!,#REF!)))</f>
        <v>#REF!</v>
      </c>
      <c r="AS103" s="164" t="e">
        <f>IF(ISBLANK(#REF!)," ",IF(#REF!&lt;#REF!,#REF!,IF(#REF!&lt;#REF!,#REF!)))</f>
        <v>#REF!</v>
      </c>
      <c r="AT103" s="164" t="e">
        <f>IF(ISBLANK(#REF!)," ",IF(#REF!&lt;#REF!,#REF!,IF(#REF!&lt;#REF!,#REF!)))</f>
        <v>#REF!</v>
      </c>
      <c r="AU103" s="164" t="e">
        <f>IF(ISBLANK(#REF!)," ",IF(#REF!&lt;#REF!,#REF!,IF(#REF!&lt;#REF!,#REF!)))</f>
        <v>#REF!</v>
      </c>
      <c r="AV103" s="165" t="e">
        <f>IF(ISBLANK(#REF!)," ",IF(#REF!&lt;#REF!,#REF!,IF(#REF!&lt;#REF!,#REF!)))</f>
        <v>#REF!</v>
      </c>
      <c r="AW103" s="166"/>
      <c r="AX103" s="167"/>
      <c r="AY103" s="167" t="s">
        <v>20</v>
      </c>
      <c r="AZ103" s="167"/>
      <c r="BA103" s="170"/>
      <c r="BB103" s="151"/>
      <c r="BC103" s="152"/>
      <c r="BD103"/>
      <c r="BE103" s="20"/>
      <c r="BF103" s="20"/>
      <c r="BG103" s="20"/>
      <c r="BH103" s="20"/>
      <c r="BI103" s="20"/>
      <c r="BJ103" s="20"/>
      <c r="BK103" s="20"/>
      <c r="BL103" s="20"/>
      <c r="BM103" s="76"/>
      <c r="BN103" s="76"/>
      <c r="BO103" s="76"/>
      <c r="BP103" s="76"/>
      <c r="BQ103" s="76"/>
      <c r="BR103" s="76"/>
      <c r="BS103" s="76"/>
      <c r="BT103" s="76"/>
      <c r="BU103" s="76"/>
      <c r="BV103" s="77"/>
      <c r="BW103" s="77"/>
      <c r="BX103" s="77"/>
      <c r="BY103" s="77"/>
      <c r="BZ103" s="77"/>
      <c r="CA103" s="77"/>
      <c r="CB103" s="77"/>
      <c r="CC103" s="78"/>
      <c r="CD103" s="78"/>
      <c r="CE103" s="78"/>
      <c r="CF103" s="78"/>
      <c r="CG103" s="79"/>
      <c r="CH103" s="77"/>
      <c r="CI103" s="77"/>
      <c r="CJ103" s="78"/>
      <c r="CK103" s="78"/>
      <c r="CL103" s="78"/>
      <c r="CM103" s="78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/>
    </row>
    <row r="104" spans="2:103" ht="12" customHeight="1" thickBot="1">
      <c r="B104" s="173"/>
      <c r="C104" s="153"/>
      <c r="D104" s="173"/>
      <c r="E104" s="153"/>
      <c r="F104" s="153"/>
      <c r="G104" s="153"/>
      <c r="H104" s="153"/>
      <c r="I104" s="154"/>
      <c r="J104" s="161"/>
      <c r="K104" s="162"/>
      <c r="L104" s="162"/>
      <c r="M104" s="162"/>
      <c r="N104" s="163"/>
      <c r="O104" s="155" t="s">
        <v>46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80"/>
      <c r="AF104" s="156" t="s">
        <v>49</v>
      </c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7"/>
      <c r="AW104" s="168"/>
      <c r="AX104" s="169"/>
      <c r="AY104" s="169"/>
      <c r="AZ104" s="169"/>
      <c r="BA104" s="171"/>
      <c r="BB104" s="153"/>
      <c r="BC104" s="154"/>
      <c r="BD104"/>
      <c r="BE104" s="20"/>
      <c r="BF104" s="20"/>
      <c r="BG104" s="20"/>
      <c r="BH104" s="20"/>
      <c r="BI104" s="20"/>
      <c r="BJ104" s="20"/>
      <c r="BK104" s="20"/>
      <c r="BL104" s="20"/>
      <c r="BM104" s="76"/>
      <c r="BN104" s="76"/>
      <c r="BO104" s="76"/>
      <c r="BP104" s="76"/>
      <c r="BQ104" s="76"/>
      <c r="BR104" s="76"/>
      <c r="BS104" s="76"/>
      <c r="BT104" s="76"/>
      <c r="BU104" s="76"/>
      <c r="BV104" s="77"/>
      <c r="BW104" s="77"/>
      <c r="BX104" s="77"/>
      <c r="BY104" s="77"/>
      <c r="BZ104" s="77"/>
      <c r="CA104" s="77"/>
      <c r="CB104" s="77"/>
      <c r="CC104" s="78"/>
      <c r="CD104" s="78"/>
      <c r="CE104" s="78"/>
      <c r="CF104" s="78"/>
      <c r="CG104" s="79"/>
      <c r="CH104" s="77"/>
      <c r="CI104" s="77"/>
      <c r="CJ104" s="78"/>
      <c r="CK104" s="78"/>
      <c r="CL104" s="78"/>
      <c r="CM104" s="78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/>
    </row>
    <row r="105" spans="56:103" ht="3.75" customHeight="1" thickBot="1">
      <c r="BD105"/>
      <c r="BE105" s="20"/>
      <c r="BF105" s="20"/>
      <c r="BG105" s="20"/>
      <c r="BH105" s="20"/>
      <c r="BI105" s="20"/>
      <c r="BJ105" s="20"/>
      <c r="BK105" s="20"/>
      <c r="BL105" s="20"/>
      <c r="BM105" s="76"/>
      <c r="BN105" s="76"/>
      <c r="BO105" s="76"/>
      <c r="BP105" s="76"/>
      <c r="BQ105" s="76"/>
      <c r="BR105" s="76"/>
      <c r="BS105" s="76"/>
      <c r="BT105" s="76"/>
      <c r="BU105" s="76"/>
      <c r="BV105" s="77"/>
      <c r="BW105" s="77"/>
      <c r="BX105" s="77"/>
      <c r="BY105" s="77"/>
      <c r="BZ105" s="76"/>
      <c r="CA105" s="76"/>
      <c r="CB105" s="76"/>
      <c r="CC105" s="81"/>
      <c r="CD105" s="81"/>
      <c r="CE105" s="81"/>
      <c r="CF105" s="81"/>
      <c r="CG105" s="82"/>
      <c r="CH105" s="76"/>
      <c r="CI105" s="76"/>
      <c r="CJ105" s="81"/>
      <c r="CK105" s="81"/>
      <c r="CL105" s="81"/>
      <c r="CM105" s="81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/>
    </row>
    <row r="106" spans="2:103" ht="19.5" customHeight="1" thickBot="1">
      <c r="B106" s="175" t="s">
        <v>15</v>
      </c>
      <c r="C106" s="176"/>
      <c r="D106" s="177" t="s">
        <v>87</v>
      </c>
      <c r="E106" s="178"/>
      <c r="F106" s="178"/>
      <c r="G106" s="178"/>
      <c r="H106" s="178"/>
      <c r="I106" s="179"/>
      <c r="J106" s="180" t="s">
        <v>18</v>
      </c>
      <c r="K106" s="106"/>
      <c r="L106" s="106"/>
      <c r="M106" s="106"/>
      <c r="N106" s="181"/>
      <c r="O106" s="180" t="s">
        <v>42</v>
      </c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81"/>
      <c r="AW106" s="180" t="s">
        <v>22</v>
      </c>
      <c r="AX106" s="106"/>
      <c r="AY106" s="106"/>
      <c r="AZ106" s="106"/>
      <c r="BA106" s="181"/>
      <c r="BB106" s="180"/>
      <c r="BC106" s="107"/>
      <c r="BD106"/>
      <c r="BE106" s="20"/>
      <c r="BF106" s="20"/>
      <c r="BG106" s="20"/>
      <c r="BH106" s="20"/>
      <c r="BI106" s="20"/>
      <c r="BJ106" s="20"/>
      <c r="BK106" s="20"/>
      <c r="BL106" s="20"/>
      <c r="BM106" s="76"/>
      <c r="BN106" s="76"/>
      <c r="BO106" s="76"/>
      <c r="BP106" s="76"/>
      <c r="BQ106" s="76"/>
      <c r="BR106" s="76"/>
      <c r="BS106" s="76"/>
      <c r="BT106" s="76"/>
      <c r="BU106" s="76"/>
      <c r="BV106" s="77"/>
      <c r="BW106" s="77"/>
      <c r="BX106" s="77"/>
      <c r="BY106" s="77"/>
      <c r="BZ106" s="76"/>
      <c r="CA106" s="76"/>
      <c r="CB106" s="83"/>
      <c r="CC106" s="81"/>
      <c r="CD106" s="81"/>
      <c r="CE106" s="81"/>
      <c r="CF106" s="81"/>
      <c r="CG106" s="82"/>
      <c r="CH106" s="76"/>
      <c r="CI106" s="83"/>
      <c r="CJ106" s="81"/>
      <c r="CK106" s="81"/>
      <c r="CL106" s="81"/>
      <c r="CM106" s="81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/>
    </row>
    <row r="107" spans="2:103" ht="18" customHeight="1">
      <c r="B107" s="172">
        <v>43</v>
      </c>
      <c r="C107" s="151"/>
      <c r="D107" s="172">
        <v>1</v>
      </c>
      <c r="E107" s="151"/>
      <c r="F107" s="151"/>
      <c r="G107" s="151"/>
      <c r="H107" s="151"/>
      <c r="I107" s="152"/>
      <c r="J107" s="158">
        <v>0.5208333333333334</v>
      </c>
      <c r="K107" s="159"/>
      <c r="L107" s="159"/>
      <c r="M107" s="159"/>
      <c r="N107" s="160"/>
      <c r="O107" s="174" t="str">
        <f>IF(ISBLANK($AZ$74)," ",$D$88)</f>
        <v> </v>
      </c>
      <c r="P107" s="164" t="e">
        <f>IF(ISBLANK(#REF!)," ",IF(#REF!&lt;#REF!,#REF!,IF(#REF!&lt;#REF!,#REF!)))</f>
        <v>#REF!</v>
      </c>
      <c r="Q107" s="164" t="e">
        <f>IF(ISBLANK(#REF!)," ",IF(#REF!&lt;#REF!,#REF!,IF(#REF!&lt;#REF!,#REF!)))</f>
        <v>#REF!</v>
      </c>
      <c r="R107" s="164" t="e">
        <f>IF(ISBLANK(#REF!)," ",IF(#REF!&lt;#REF!,#REF!,IF(#REF!&lt;#REF!,#REF!)))</f>
        <v>#REF!</v>
      </c>
      <c r="S107" s="164" t="e">
        <f>IF(ISBLANK(#REF!)," ",IF(#REF!&lt;#REF!,#REF!,IF(#REF!&lt;#REF!,#REF!)))</f>
        <v>#REF!</v>
      </c>
      <c r="T107" s="164" t="e">
        <f>IF(ISBLANK(#REF!)," ",IF(#REF!&lt;#REF!,#REF!,IF(#REF!&lt;#REF!,#REF!)))</f>
        <v>#REF!</v>
      </c>
      <c r="U107" s="164" t="e">
        <f>IF(ISBLANK(#REF!)," ",IF(#REF!&lt;#REF!,#REF!,IF(#REF!&lt;#REF!,#REF!)))</f>
        <v>#REF!</v>
      </c>
      <c r="V107" s="164" t="e">
        <f>IF(ISBLANK(#REF!)," ",IF(#REF!&lt;#REF!,#REF!,IF(#REF!&lt;#REF!,#REF!)))</f>
        <v>#REF!</v>
      </c>
      <c r="W107" s="164" t="e">
        <f>IF(ISBLANK(#REF!)," ",IF(#REF!&lt;#REF!,#REF!,IF(#REF!&lt;#REF!,#REF!)))</f>
        <v>#REF!</v>
      </c>
      <c r="X107" s="164" t="e">
        <f>IF(ISBLANK(#REF!)," ",IF(#REF!&lt;#REF!,#REF!,IF(#REF!&lt;#REF!,#REF!)))</f>
        <v>#REF!</v>
      </c>
      <c r="Y107" s="164" t="e">
        <f>IF(ISBLANK(#REF!)," ",IF(#REF!&lt;#REF!,#REF!,IF(#REF!&lt;#REF!,#REF!)))</f>
        <v>#REF!</v>
      </c>
      <c r="Z107" s="164" t="e">
        <f>IF(ISBLANK(#REF!)," ",IF(#REF!&lt;#REF!,#REF!,IF(#REF!&lt;#REF!,#REF!)))</f>
        <v>#REF!</v>
      </c>
      <c r="AA107" s="164" t="e">
        <f>IF(ISBLANK(#REF!)," ",IF(#REF!&lt;#REF!,#REF!,IF(#REF!&lt;#REF!,#REF!)))</f>
        <v>#REF!</v>
      </c>
      <c r="AB107" s="164" t="e">
        <f>IF(ISBLANK(#REF!)," ",IF(#REF!&lt;#REF!,#REF!,IF(#REF!&lt;#REF!,#REF!)))</f>
        <v>#REF!</v>
      </c>
      <c r="AC107" s="164" t="e">
        <f>IF(ISBLANK(#REF!)," ",IF(#REF!&lt;#REF!,#REF!,IF(#REF!&lt;#REF!,#REF!)))</f>
        <v>#REF!</v>
      </c>
      <c r="AD107" s="164" t="e">
        <f>IF(ISBLANK(#REF!)," ",IF(#REF!&lt;#REF!,#REF!,IF(#REF!&lt;#REF!,#REF!)))</f>
        <v>#REF!</v>
      </c>
      <c r="AE107" s="32" t="s">
        <v>21</v>
      </c>
      <c r="AF107" s="164" t="str">
        <f>IF(ISBLANK($AZ$70)," ",$D$82)</f>
        <v> </v>
      </c>
      <c r="AG107" s="164" t="e">
        <f>IF(ISBLANK(#REF!)," ",IF(#REF!&lt;#REF!,#REF!,IF(#REF!&lt;#REF!,#REF!)))</f>
        <v>#REF!</v>
      </c>
      <c r="AH107" s="164" t="e">
        <f>IF(ISBLANK(#REF!)," ",IF(#REF!&lt;#REF!,#REF!,IF(#REF!&lt;#REF!,#REF!)))</f>
        <v>#REF!</v>
      </c>
      <c r="AI107" s="164" t="e">
        <f>IF(ISBLANK(#REF!)," ",IF(#REF!&lt;#REF!,#REF!,IF(#REF!&lt;#REF!,#REF!)))</f>
        <v>#REF!</v>
      </c>
      <c r="AJ107" s="164" t="e">
        <f>IF(ISBLANK(#REF!)," ",IF(#REF!&lt;#REF!,#REF!,IF(#REF!&lt;#REF!,#REF!)))</f>
        <v>#REF!</v>
      </c>
      <c r="AK107" s="164" t="e">
        <f>IF(ISBLANK(#REF!)," ",IF(#REF!&lt;#REF!,#REF!,IF(#REF!&lt;#REF!,#REF!)))</f>
        <v>#REF!</v>
      </c>
      <c r="AL107" s="164" t="e">
        <f>IF(ISBLANK(#REF!)," ",IF(#REF!&lt;#REF!,#REF!,IF(#REF!&lt;#REF!,#REF!)))</f>
        <v>#REF!</v>
      </c>
      <c r="AM107" s="164" t="e">
        <f>IF(ISBLANK(#REF!)," ",IF(#REF!&lt;#REF!,#REF!,IF(#REF!&lt;#REF!,#REF!)))</f>
        <v>#REF!</v>
      </c>
      <c r="AN107" s="164" t="e">
        <f>IF(ISBLANK(#REF!)," ",IF(#REF!&lt;#REF!,#REF!,IF(#REF!&lt;#REF!,#REF!)))</f>
        <v>#REF!</v>
      </c>
      <c r="AO107" s="164" t="e">
        <f>IF(ISBLANK(#REF!)," ",IF(#REF!&lt;#REF!,#REF!,IF(#REF!&lt;#REF!,#REF!)))</f>
        <v>#REF!</v>
      </c>
      <c r="AP107" s="164" t="e">
        <f>IF(ISBLANK(#REF!)," ",IF(#REF!&lt;#REF!,#REF!,IF(#REF!&lt;#REF!,#REF!)))</f>
        <v>#REF!</v>
      </c>
      <c r="AQ107" s="164" t="e">
        <f>IF(ISBLANK(#REF!)," ",IF(#REF!&lt;#REF!,#REF!,IF(#REF!&lt;#REF!,#REF!)))</f>
        <v>#REF!</v>
      </c>
      <c r="AR107" s="164" t="e">
        <f>IF(ISBLANK(#REF!)," ",IF(#REF!&lt;#REF!,#REF!,IF(#REF!&lt;#REF!,#REF!)))</f>
        <v>#REF!</v>
      </c>
      <c r="AS107" s="164" t="e">
        <f>IF(ISBLANK(#REF!)," ",IF(#REF!&lt;#REF!,#REF!,IF(#REF!&lt;#REF!,#REF!)))</f>
        <v>#REF!</v>
      </c>
      <c r="AT107" s="164" t="e">
        <f>IF(ISBLANK(#REF!)," ",IF(#REF!&lt;#REF!,#REF!,IF(#REF!&lt;#REF!,#REF!)))</f>
        <v>#REF!</v>
      </c>
      <c r="AU107" s="164" t="e">
        <f>IF(ISBLANK(#REF!)," ",IF(#REF!&lt;#REF!,#REF!,IF(#REF!&lt;#REF!,#REF!)))</f>
        <v>#REF!</v>
      </c>
      <c r="AV107" s="165" t="e">
        <f>IF(ISBLANK(#REF!)," ",IF(#REF!&lt;#REF!,#REF!,IF(#REF!&lt;#REF!,#REF!)))</f>
        <v>#REF!</v>
      </c>
      <c r="AW107" s="166"/>
      <c r="AX107" s="167"/>
      <c r="AY107" s="167" t="s">
        <v>20</v>
      </c>
      <c r="AZ107" s="167"/>
      <c r="BA107" s="170"/>
      <c r="BB107" s="151"/>
      <c r="BC107" s="152"/>
      <c r="BD107"/>
      <c r="BE107" s="20"/>
      <c r="BF107" s="20"/>
      <c r="BG107" s="20"/>
      <c r="BH107" s="20"/>
      <c r="BI107" s="20"/>
      <c r="BJ107" s="20"/>
      <c r="BK107" s="20"/>
      <c r="BL107" s="20"/>
      <c r="BM107" s="76"/>
      <c r="BN107" s="76"/>
      <c r="BO107" s="76"/>
      <c r="BP107" s="76"/>
      <c r="BQ107" s="76"/>
      <c r="BR107" s="76"/>
      <c r="BS107" s="76"/>
      <c r="BT107" s="76"/>
      <c r="BU107" s="76"/>
      <c r="BV107" s="77"/>
      <c r="BW107" s="77"/>
      <c r="BX107" s="77"/>
      <c r="BY107" s="77"/>
      <c r="BZ107" s="76"/>
      <c r="CA107" s="76"/>
      <c r="CB107" s="83"/>
      <c r="CC107" s="81"/>
      <c r="CD107" s="81"/>
      <c r="CE107" s="81"/>
      <c r="CF107" s="81"/>
      <c r="CG107" s="82"/>
      <c r="CH107" s="76"/>
      <c r="CI107" s="83"/>
      <c r="CJ107" s="81"/>
      <c r="CK107" s="81"/>
      <c r="CL107" s="81"/>
      <c r="CM107" s="81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/>
    </row>
    <row r="108" spans="2:103" ht="12" customHeight="1" thickBot="1">
      <c r="B108" s="173"/>
      <c r="C108" s="153"/>
      <c r="D108" s="173"/>
      <c r="E108" s="153"/>
      <c r="F108" s="153"/>
      <c r="G108" s="153"/>
      <c r="H108" s="153"/>
      <c r="I108" s="154"/>
      <c r="J108" s="161"/>
      <c r="K108" s="162"/>
      <c r="L108" s="162"/>
      <c r="M108" s="162"/>
      <c r="N108" s="163"/>
      <c r="O108" s="155" t="s">
        <v>48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80"/>
      <c r="AF108" s="156" t="s">
        <v>47</v>
      </c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7"/>
      <c r="AW108" s="168"/>
      <c r="AX108" s="169"/>
      <c r="AY108" s="169"/>
      <c r="AZ108" s="169"/>
      <c r="BA108" s="171"/>
      <c r="BB108" s="153"/>
      <c r="BC108" s="154"/>
      <c r="BD108"/>
      <c r="BE108" s="20"/>
      <c r="BF108" s="20"/>
      <c r="BG108" s="20"/>
      <c r="BH108" s="20"/>
      <c r="BI108" s="20"/>
      <c r="BJ108" s="20"/>
      <c r="BK108" s="20"/>
      <c r="BL108" s="20"/>
      <c r="BM108" s="76"/>
      <c r="BN108" s="76"/>
      <c r="BO108" s="76"/>
      <c r="BP108" s="76"/>
      <c r="BQ108" s="76"/>
      <c r="BR108" s="76"/>
      <c r="BS108" s="76"/>
      <c r="BT108" s="76"/>
      <c r="BU108" s="76"/>
      <c r="BV108" s="77"/>
      <c r="BW108" s="77"/>
      <c r="BX108" s="77"/>
      <c r="BY108" s="77"/>
      <c r="BZ108" s="77"/>
      <c r="CA108" s="77"/>
      <c r="CB108" s="77"/>
      <c r="CC108" s="78"/>
      <c r="CD108" s="78"/>
      <c r="CE108" s="78"/>
      <c r="CF108" s="78"/>
      <c r="CG108" s="79"/>
      <c r="CH108" s="77"/>
      <c r="CI108" s="77"/>
      <c r="CJ108" s="78"/>
      <c r="CK108" s="78"/>
      <c r="CL108" s="78"/>
      <c r="CM108" s="78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/>
    </row>
    <row r="109" spans="56:103" ht="3.75" customHeight="1" thickBot="1">
      <c r="BD109"/>
      <c r="BE109" s="20"/>
      <c r="BF109" s="20"/>
      <c r="BG109" s="20"/>
      <c r="BH109" s="20"/>
      <c r="BI109" s="20"/>
      <c r="BJ109" s="20"/>
      <c r="BK109" s="20"/>
      <c r="BL109" s="20"/>
      <c r="BM109" s="76"/>
      <c r="BN109" s="76"/>
      <c r="BO109" s="76"/>
      <c r="BP109" s="76"/>
      <c r="BQ109" s="76"/>
      <c r="BR109" s="76"/>
      <c r="BS109" s="76"/>
      <c r="BT109" s="76"/>
      <c r="BU109" s="76"/>
      <c r="BV109" s="77"/>
      <c r="BW109" s="77"/>
      <c r="BX109" s="77"/>
      <c r="BY109" s="77"/>
      <c r="BZ109" s="77"/>
      <c r="CA109" s="77"/>
      <c r="CB109" s="77"/>
      <c r="CC109" s="78"/>
      <c r="CD109" s="78"/>
      <c r="CE109" s="78"/>
      <c r="CF109" s="78"/>
      <c r="CG109" s="79"/>
      <c r="CH109" s="77"/>
      <c r="CI109" s="77"/>
      <c r="CJ109" s="78"/>
      <c r="CK109" s="78"/>
      <c r="CL109" s="78"/>
      <c r="CM109" s="78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/>
    </row>
    <row r="110" spans="2:103" ht="19.5" customHeight="1" thickBot="1">
      <c r="B110" s="175" t="s">
        <v>15</v>
      </c>
      <c r="C110" s="176"/>
      <c r="D110" s="177" t="s">
        <v>87</v>
      </c>
      <c r="E110" s="178"/>
      <c r="F110" s="178"/>
      <c r="G110" s="178"/>
      <c r="H110" s="178"/>
      <c r="I110" s="179"/>
      <c r="J110" s="180" t="s">
        <v>18</v>
      </c>
      <c r="K110" s="106"/>
      <c r="L110" s="106"/>
      <c r="M110" s="106"/>
      <c r="N110" s="181"/>
      <c r="O110" s="180" t="s">
        <v>43</v>
      </c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81"/>
      <c r="AW110" s="180" t="s">
        <v>22</v>
      </c>
      <c r="AX110" s="106"/>
      <c r="AY110" s="106"/>
      <c r="AZ110" s="106"/>
      <c r="BA110" s="181"/>
      <c r="BB110" s="180"/>
      <c r="BC110" s="107"/>
      <c r="BD110"/>
      <c r="BE110" s="20"/>
      <c r="BF110" s="20"/>
      <c r="BG110" s="20"/>
      <c r="BH110" s="20"/>
      <c r="BI110" s="20"/>
      <c r="BJ110" s="20"/>
      <c r="BK110" s="20"/>
      <c r="BL110" s="20"/>
      <c r="BM110" s="76"/>
      <c r="BN110" s="76"/>
      <c r="BO110" s="76"/>
      <c r="BP110" s="76"/>
      <c r="BQ110" s="76"/>
      <c r="BR110" s="76"/>
      <c r="BS110" s="76"/>
      <c r="BT110" s="76"/>
      <c r="BU110" s="76"/>
      <c r="BV110" s="77"/>
      <c r="BW110" s="77"/>
      <c r="BX110" s="77"/>
      <c r="BY110" s="77"/>
      <c r="BZ110" s="77"/>
      <c r="CA110" s="77"/>
      <c r="CB110" s="77"/>
      <c r="CC110" s="78"/>
      <c r="CD110" s="78"/>
      <c r="CE110" s="78"/>
      <c r="CF110" s="78"/>
      <c r="CG110" s="79"/>
      <c r="CH110" s="77"/>
      <c r="CI110" s="77"/>
      <c r="CJ110" s="78"/>
      <c r="CK110" s="78"/>
      <c r="CL110" s="78"/>
      <c r="CM110" s="78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/>
    </row>
    <row r="111" spans="2:103" ht="18" customHeight="1">
      <c r="B111" s="172">
        <v>44</v>
      </c>
      <c r="C111" s="151"/>
      <c r="D111" s="172">
        <v>2</v>
      </c>
      <c r="E111" s="151"/>
      <c r="F111" s="151"/>
      <c r="G111" s="151"/>
      <c r="H111" s="151"/>
      <c r="I111" s="152"/>
      <c r="J111" s="158">
        <f>$J$107</f>
        <v>0.5208333333333334</v>
      </c>
      <c r="K111" s="159"/>
      <c r="L111" s="159"/>
      <c r="M111" s="159"/>
      <c r="N111" s="160"/>
      <c r="O111" s="174" t="str">
        <f>IF(ISBLANK($AZ$76)," ",$AG$88)</f>
        <v> </v>
      </c>
      <c r="P111" s="164" t="e">
        <f>IF(ISBLANK(#REF!)," ",IF(#REF!&lt;#REF!,#REF!,IF(#REF!&lt;#REF!,#REF!)))</f>
        <v>#REF!</v>
      </c>
      <c r="Q111" s="164" t="e">
        <f>IF(ISBLANK(#REF!)," ",IF(#REF!&lt;#REF!,#REF!,IF(#REF!&lt;#REF!,#REF!)))</f>
        <v>#REF!</v>
      </c>
      <c r="R111" s="164" t="e">
        <f>IF(ISBLANK(#REF!)," ",IF(#REF!&lt;#REF!,#REF!,IF(#REF!&lt;#REF!,#REF!)))</f>
        <v>#REF!</v>
      </c>
      <c r="S111" s="164" t="e">
        <f>IF(ISBLANK(#REF!)," ",IF(#REF!&lt;#REF!,#REF!,IF(#REF!&lt;#REF!,#REF!)))</f>
        <v>#REF!</v>
      </c>
      <c r="T111" s="164" t="e">
        <f>IF(ISBLANK(#REF!)," ",IF(#REF!&lt;#REF!,#REF!,IF(#REF!&lt;#REF!,#REF!)))</f>
        <v>#REF!</v>
      </c>
      <c r="U111" s="164" t="e">
        <f>IF(ISBLANK(#REF!)," ",IF(#REF!&lt;#REF!,#REF!,IF(#REF!&lt;#REF!,#REF!)))</f>
        <v>#REF!</v>
      </c>
      <c r="V111" s="164" t="e">
        <f>IF(ISBLANK(#REF!)," ",IF(#REF!&lt;#REF!,#REF!,IF(#REF!&lt;#REF!,#REF!)))</f>
        <v>#REF!</v>
      </c>
      <c r="W111" s="164" t="e">
        <f>IF(ISBLANK(#REF!)," ",IF(#REF!&lt;#REF!,#REF!,IF(#REF!&lt;#REF!,#REF!)))</f>
        <v>#REF!</v>
      </c>
      <c r="X111" s="164" t="e">
        <f>IF(ISBLANK(#REF!)," ",IF(#REF!&lt;#REF!,#REF!,IF(#REF!&lt;#REF!,#REF!)))</f>
        <v>#REF!</v>
      </c>
      <c r="Y111" s="164" t="e">
        <f>IF(ISBLANK(#REF!)," ",IF(#REF!&lt;#REF!,#REF!,IF(#REF!&lt;#REF!,#REF!)))</f>
        <v>#REF!</v>
      </c>
      <c r="Z111" s="164" t="e">
        <f>IF(ISBLANK(#REF!)," ",IF(#REF!&lt;#REF!,#REF!,IF(#REF!&lt;#REF!,#REF!)))</f>
        <v>#REF!</v>
      </c>
      <c r="AA111" s="164" t="e">
        <f>IF(ISBLANK(#REF!)," ",IF(#REF!&lt;#REF!,#REF!,IF(#REF!&lt;#REF!,#REF!)))</f>
        <v>#REF!</v>
      </c>
      <c r="AB111" s="164" t="e">
        <f>IF(ISBLANK(#REF!)," ",IF(#REF!&lt;#REF!,#REF!,IF(#REF!&lt;#REF!,#REF!)))</f>
        <v>#REF!</v>
      </c>
      <c r="AC111" s="164" t="e">
        <f>IF(ISBLANK(#REF!)," ",IF(#REF!&lt;#REF!,#REF!,IF(#REF!&lt;#REF!,#REF!)))</f>
        <v>#REF!</v>
      </c>
      <c r="AD111" s="164" t="e">
        <f>IF(ISBLANK(#REF!)," ",IF(#REF!&lt;#REF!,#REF!,IF(#REF!&lt;#REF!,#REF!)))</f>
        <v>#REF!</v>
      </c>
      <c r="AE111" s="32" t="s">
        <v>21</v>
      </c>
      <c r="AF111" s="164" t="str">
        <f>IF(ISBLANK($AZ$72)," ",$AG$82)</f>
        <v> </v>
      </c>
      <c r="AG111" s="164" t="e">
        <f>IF(ISBLANK(#REF!)," ",IF(#REF!&lt;#REF!,#REF!,IF(#REF!&lt;#REF!,#REF!)))</f>
        <v>#REF!</v>
      </c>
      <c r="AH111" s="164" t="e">
        <f>IF(ISBLANK(#REF!)," ",IF(#REF!&lt;#REF!,#REF!,IF(#REF!&lt;#REF!,#REF!)))</f>
        <v>#REF!</v>
      </c>
      <c r="AI111" s="164" t="e">
        <f>IF(ISBLANK(#REF!)," ",IF(#REF!&lt;#REF!,#REF!,IF(#REF!&lt;#REF!,#REF!)))</f>
        <v>#REF!</v>
      </c>
      <c r="AJ111" s="164" t="e">
        <f>IF(ISBLANK(#REF!)," ",IF(#REF!&lt;#REF!,#REF!,IF(#REF!&lt;#REF!,#REF!)))</f>
        <v>#REF!</v>
      </c>
      <c r="AK111" s="164" t="e">
        <f>IF(ISBLANK(#REF!)," ",IF(#REF!&lt;#REF!,#REF!,IF(#REF!&lt;#REF!,#REF!)))</f>
        <v>#REF!</v>
      </c>
      <c r="AL111" s="164" t="e">
        <f>IF(ISBLANK(#REF!)," ",IF(#REF!&lt;#REF!,#REF!,IF(#REF!&lt;#REF!,#REF!)))</f>
        <v>#REF!</v>
      </c>
      <c r="AM111" s="164" t="e">
        <f>IF(ISBLANK(#REF!)," ",IF(#REF!&lt;#REF!,#REF!,IF(#REF!&lt;#REF!,#REF!)))</f>
        <v>#REF!</v>
      </c>
      <c r="AN111" s="164" t="e">
        <f>IF(ISBLANK(#REF!)," ",IF(#REF!&lt;#REF!,#REF!,IF(#REF!&lt;#REF!,#REF!)))</f>
        <v>#REF!</v>
      </c>
      <c r="AO111" s="164" t="e">
        <f>IF(ISBLANK(#REF!)," ",IF(#REF!&lt;#REF!,#REF!,IF(#REF!&lt;#REF!,#REF!)))</f>
        <v>#REF!</v>
      </c>
      <c r="AP111" s="164" t="e">
        <f>IF(ISBLANK(#REF!)," ",IF(#REF!&lt;#REF!,#REF!,IF(#REF!&lt;#REF!,#REF!)))</f>
        <v>#REF!</v>
      </c>
      <c r="AQ111" s="164" t="e">
        <f>IF(ISBLANK(#REF!)," ",IF(#REF!&lt;#REF!,#REF!,IF(#REF!&lt;#REF!,#REF!)))</f>
        <v>#REF!</v>
      </c>
      <c r="AR111" s="164" t="e">
        <f>IF(ISBLANK(#REF!)," ",IF(#REF!&lt;#REF!,#REF!,IF(#REF!&lt;#REF!,#REF!)))</f>
        <v>#REF!</v>
      </c>
      <c r="AS111" s="164" t="e">
        <f>IF(ISBLANK(#REF!)," ",IF(#REF!&lt;#REF!,#REF!,IF(#REF!&lt;#REF!,#REF!)))</f>
        <v>#REF!</v>
      </c>
      <c r="AT111" s="164" t="e">
        <f>IF(ISBLANK(#REF!)," ",IF(#REF!&lt;#REF!,#REF!,IF(#REF!&lt;#REF!,#REF!)))</f>
        <v>#REF!</v>
      </c>
      <c r="AU111" s="164" t="e">
        <f>IF(ISBLANK(#REF!)," ",IF(#REF!&lt;#REF!,#REF!,IF(#REF!&lt;#REF!,#REF!)))</f>
        <v>#REF!</v>
      </c>
      <c r="AV111" s="165" t="e">
        <f>IF(ISBLANK(#REF!)," ",IF(#REF!&lt;#REF!,#REF!,IF(#REF!&lt;#REF!,#REF!)))</f>
        <v>#REF!</v>
      </c>
      <c r="AW111" s="166"/>
      <c r="AX111" s="167"/>
      <c r="AY111" s="167" t="s">
        <v>20</v>
      </c>
      <c r="AZ111" s="167"/>
      <c r="BA111" s="170"/>
      <c r="BB111" s="151"/>
      <c r="BC111" s="152"/>
      <c r="BD111"/>
      <c r="BE111" s="20"/>
      <c r="BF111" s="20"/>
      <c r="BG111" s="20"/>
      <c r="BH111" s="20"/>
      <c r="BI111" s="20"/>
      <c r="BJ111" s="20"/>
      <c r="BK111" s="20"/>
      <c r="BL111" s="20"/>
      <c r="BM111" s="76"/>
      <c r="BN111" s="76"/>
      <c r="BO111" s="76"/>
      <c r="BP111" s="76"/>
      <c r="BQ111" s="76"/>
      <c r="BR111" s="76"/>
      <c r="BS111" s="76"/>
      <c r="BT111" s="76"/>
      <c r="BU111" s="76"/>
      <c r="BV111" s="77"/>
      <c r="BW111" s="77"/>
      <c r="BX111" s="77"/>
      <c r="BY111" s="77"/>
      <c r="BZ111" s="77"/>
      <c r="CA111" s="77"/>
      <c r="CB111" s="77"/>
      <c r="CC111" s="78"/>
      <c r="CD111" s="78"/>
      <c r="CE111" s="78"/>
      <c r="CF111" s="78"/>
      <c r="CG111" s="79"/>
      <c r="CH111" s="77"/>
      <c r="CI111" s="77"/>
      <c r="CJ111" s="78"/>
      <c r="CK111" s="78"/>
      <c r="CL111" s="78"/>
      <c r="CM111" s="78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/>
    </row>
    <row r="112" spans="2:103" ht="12" customHeight="1" thickBot="1">
      <c r="B112" s="173"/>
      <c r="C112" s="153"/>
      <c r="D112" s="173"/>
      <c r="E112" s="153"/>
      <c r="F112" s="153"/>
      <c r="G112" s="153"/>
      <c r="H112" s="153"/>
      <c r="I112" s="154"/>
      <c r="J112" s="161"/>
      <c r="K112" s="162"/>
      <c r="L112" s="162"/>
      <c r="M112" s="162"/>
      <c r="N112" s="163"/>
      <c r="O112" s="155" t="s">
        <v>50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80"/>
      <c r="AF112" s="156" t="s">
        <v>45</v>
      </c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7"/>
      <c r="AW112" s="168"/>
      <c r="AX112" s="169"/>
      <c r="AY112" s="169"/>
      <c r="AZ112" s="169"/>
      <c r="BA112" s="171"/>
      <c r="BB112" s="153"/>
      <c r="BC112" s="154"/>
      <c r="BD112"/>
      <c r="BE112" s="20"/>
      <c r="BF112" s="20"/>
      <c r="BG112" s="20"/>
      <c r="BH112" s="20"/>
      <c r="BI112" s="20"/>
      <c r="BJ112" s="20"/>
      <c r="BK112" s="20"/>
      <c r="BL112" s="20"/>
      <c r="BM112" s="76"/>
      <c r="BN112" s="76"/>
      <c r="BO112" s="76"/>
      <c r="BP112" s="76"/>
      <c r="BQ112" s="76"/>
      <c r="BR112" s="76"/>
      <c r="BS112" s="76"/>
      <c r="BT112" s="76"/>
      <c r="BU112" s="76"/>
      <c r="BV112" s="77"/>
      <c r="BW112" s="77"/>
      <c r="BX112" s="77"/>
      <c r="BY112" s="77"/>
      <c r="BZ112" s="77"/>
      <c r="CA112" s="77"/>
      <c r="CB112" s="77"/>
      <c r="CC112" s="78"/>
      <c r="CD112" s="78"/>
      <c r="CE112" s="78"/>
      <c r="CF112" s="78"/>
      <c r="CG112" s="79"/>
      <c r="CH112" s="77"/>
      <c r="CI112" s="77"/>
      <c r="CJ112" s="78"/>
      <c r="CK112" s="78"/>
      <c r="CL112" s="78"/>
      <c r="CM112" s="78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/>
    </row>
    <row r="113" spans="2:103" ht="12" customHeight="1">
      <c r="B113" s="36"/>
      <c r="C113" s="36"/>
      <c r="D113" s="36"/>
      <c r="E113" s="36"/>
      <c r="F113" s="36"/>
      <c r="G113" s="36"/>
      <c r="H113" s="36"/>
      <c r="I113" s="36"/>
      <c r="J113" s="92"/>
      <c r="K113" s="92"/>
      <c r="L113" s="92"/>
      <c r="M113" s="92"/>
      <c r="N113" s="92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4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39"/>
      <c r="AX113" s="39"/>
      <c r="AY113" s="39"/>
      <c r="AZ113" s="39"/>
      <c r="BA113" s="39"/>
      <c r="BB113" s="36"/>
      <c r="BC113" s="36"/>
      <c r="BD113"/>
      <c r="BE113" s="20"/>
      <c r="BF113" s="20"/>
      <c r="BG113" s="20"/>
      <c r="BH113" s="20"/>
      <c r="BI113" s="20"/>
      <c r="BJ113" s="20"/>
      <c r="BK113" s="20"/>
      <c r="BL113" s="20"/>
      <c r="BM113" s="76"/>
      <c r="BN113" s="76"/>
      <c r="BO113" s="76"/>
      <c r="BP113" s="76"/>
      <c r="BQ113" s="76"/>
      <c r="BR113" s="76"/>
      <c r="BS113" s="76"/>
      <c r="BT113" s="76"/>
      <c r="BU113" s="76"/>
      <c r="BV113" s="77"/>
      <c r="BW113" s="77"/>
      <c r="BX113" s="77"/>
      <c r="BY113" s="77"/>
      <c r="BZ113" s="77"/>
      <c r="CA113" s="77"/>
      <c r="CB113" s="77"/>
      <c r="CC113" s="78"/>
      <c r="CD113" s="78"/>
      <c r="CE113" s="78"/>
      <c r="CF113" s="78"/>
      <c r="CG113" s="79"/>
      <c r="CH113" s="77"/>
      <c r="CI113" s="77"/>
      <c r="CJ113" s="78"/>
      <c r="CK113" s="78"/>
      <c r="CL113" s="78"/>
      <c r="CM113" s="78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/>
    </row>
    <row r="114" spans="7:102" s="2" customFormat="1" ht="12" customHeight="1" thickBot="1">
      <c r="G114" s="6"/>
      <c r="H114" s="87"/>
      <c r="I114" s="87"/>
      <c r="J114" s="87"/>
      <c r="K114" s="87"/>
      <c r="L114" s="87"/>
      <c r="M114" s="7"/>
      <c r="T114" s="6"/>
      <c r="U114" s="88"/>
      <c r="V114" s="88"/>
      <c r="W114" s="89"/>
      <c r="X114" s="90"/>
      <c r="Y114" s="90"/>
      <c r="Z114" s="90"/>
      <c r="AA114" s="90"/>
      <c r="AB114" s="90"/>
      <c r="AC114" s="7"/>
      <c r="AK114" s="6"/>
      <c r="AL114" s="90"/>
      <c r="AM114" s="90"/>
      <c r="AN114" s="90"/>
      <c r="AO114" s="90"/>
      <c r="AP114" s="90"/>
      <c r="AQ114" s="7"/>
      <c r="BE114" s="21"/>
      <c r="BF114" s="21"/>
      <c r="BG114" s="21"/>
      <c r="BH114" s="21"/>
      <c r="BI114" s="21"/>
      <c r="BJ114" s="21"/>
      <c r="BK114" s="21"/>
      <c r="BL114" s="21"/>
      <c r="BM114" s="73"/>
      <c r="BN114" s="73"/>
      <c r="BO114" s="73"/>
      <c r="BP114" s="73"/>
      <c r="BQ114" s="73"/>
      <c r="BR114" s="73"/>
      <c r="BS114" s="73"/>
      <c r="BT114" s="73"/>
      <c r="BU114" s="73"/>
      <c r="BV114" s="74"/>
      <c r="BW114" s="74"/>
      <c r="BX114" s="74"/>
      <c r="BY114" s="74"/>
      <c r="BZ114" s="74"/>
      <c r="CA114" s="74"/>
      <c r="CB114" s="74"/>
      <c r="CC114" s="75"/>
      <c r="CD114" s="75"/>
      <c r="CE114" s="75"/>
      <c r="CF114" s="75"/>
      <c r="CG114" s="75"/>
      <c r="CH114" s="74"/>
      <c r="CI114" s="74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</row>
    <row r="115" spans="2:103" ht="19.5" customHeight="1" thickBot="1">
      <c r="B115" s="207" t="s">
        <v>15</v>
      </c>
      <c r="C115" s="208"/>
      <c r="D115" s="209" t="s">
        <v>87</v>
      </c>
      <c r="E115" s="210"/>
      <c r="F115" s="210"/>
      <c r="G115" s="210"/>
      <c r="H115" s="210"/>
      <c r="I115" s="211"/>
      <c r="J115" s="203" t="s">
        <v>18</v>
      </c>
      <c r="K115" s="204"/>
      <c r="L115" s="204"/>
      <c r="M115" s="204"/>
      <c r="N115" s="205"/>
      <c r="O115" s="203" t="s">
        <v>34</v>
      </c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5"/>
      <c r="AW115" s="203" t="s">
        <v>22</v>
      </c>
      <c r="AX115" s="204"/>
      <c r="AY115" s="204"/>
      <c r="AZ115" s="204"/>
      <c r="BA115" s="205"/>
      <c r="BB115" s="203"/>
      <c r="BC115" s="206"/>
      <c r="BD115"/>
      <c r="BE115" s="20"/>
      <c r="BF115" s="20"/>
      <c r="BG115" s="20"/>
      <c r="BH115" s="20"/>
      <c r="BI115" s="20"/>
      <c r="BJ115" s="20"/>
      <c r="BK115" s="20"/>
      <c r="BL115" s="20"/>
      <c r="BM115" s="76"/>
      <c r="BN115" s="76"/>
      <c r="BO115" s="76"/>
      <c r="BP115" s="76"/>
      <c r="BQ115" s="76"/>
      <c r="BR115" s="76"/>
      <c r="BS115" s="76"/>
      <c r="BT115" s="76"/>
      <c r="BU115" s="76"/>
      <c r="BV115" s="77"/>
      <c r="BW115" s="77"/>
      <c r="BX115" s="77"/>
      <c r="BY115" s="77"/>
      <c r="BZ115" s="77"/>
      <c r="CA115" s="77"/>
      <c r="CB115" s="77"/>
      <c r="CC115" s="78"/>
      <c r="CD115" s="78"/>
      <c r="CE115" s="78"/>
      <c r="CF115" s="78"/>
      <c r="CG115" s="79"/>
      <c r="CH115" s="77"/>
      <c r="CI115" s="77"/>
      <c r="CJ115" s="78"/>
      <c r="CK115" s="78"/>
      <c r="CL115" s="78"/>
      <c r="CM115" s="78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/>
    </row>
    <row r="116" spans="2:103" ht="18" customHeight="1">
      <c r="B116" s="172">
        <v>45</v>
      </c>
      <c r="C116" s="151"/>
      <c r="D116" s="172">
        <v>1</v>
      </c>
      <c r="E116" s="151"/>
      <c r="F116" s="151"/>
      <c r="G116" s="151"/>
      <c r="H116" s="151"/>
      <c r="I116" s="152"/>
      <c r="J116" s="158">
        <f>$J$111+($U$96*$X$96)+$AL$96</f>
        <v>0.5277777777777778</v>
      </c>
      <c r="K116" s="159"/>
      <c r="L116" s="159"/>
      <c r="M116" s="159"/>
      <c r="N116" s="160"/>
      <c r="O116" s="174" t="str">
        <f>IF(ISBLANK($AZ$99)," ",IF($AW$99&gt;$AZ$99,$O$99,IF($AZ$99&gt;$AW$99,$AF$99)))</f>
        <v> </v>
      </c>
      <c r="P116" s="164" t="e">
        <f>IF(ISBLANK(#REF!)," ",IF(#REF!&lt;#REF!,#REF!,IF(#REF!&lt;#REF!,#REF!)))</f>
        <v>#REF!</v>
      </c>
      <c r="Q116" s="164" t="e">
        <f>IF(ISBLANK(#REF!)," ",IF(#REF!&lt;#REF!,#REF!,IF(#REF!&lt;#REF!,#REF!)))</f>
        <v>#REF!</v>
      </c>
      <c r="R116" s="164" t="e">
        <f>IF(ISBLANK(#REF!)," ",IF(#REF!&lt;#REF!,#REF!,IF(#REF!&lt;#REF!,#REF!)))</f>
        <v>#REF!</v>
      </c>
      <c r="S116" s="164" t="e">
        <f>IF(ISBLANK(#REF!)," ",IF(#REF!&lt;#REF!,#REF!,IF(#REF!&lt;#REF!,#REF!)))</f>
        <v>#REF!</v>
      </c>
      <c r="T116" s="164" t="e">
        <f>IF(ISBLANK(#REF!)," ",IF(#REF!&lt;#REF!,#REF!,IF(#REF!&lt;#REF!,#REF!)))</f>
        <v>#REF!</v>
      </c>
      <c r="U116" s="164" t="e">
        <f>IF(ISBLANK(#REF!)," ",IF(#REF!&lt;#REF!,#REF!,IF(#REF!&lt;#REF!,#REF!)))</f>
        <v>#REF!</v>
      </c>
      <c r="V116" s="164" t="e">
        <f>IF(ISBLANK(#REF!)," ",IF(#REF!&lt;#REF!,#REF!,IF(#REF!&lt;#REF!,#REF!)))</f>
        <v>#REF!</v>
      </c>
      <c r="W116" s="164" t="e">
        <f>IF(ISBLANK(#REF!)," ",IF(#REF!&lt;#REF!,#REF!,IF(#REF!&lt;#REF!,#REF!)))</f>
        <v>#REF!</v>
      </c>
      <c r="X116" s="164" t="e">
        <f>IF(ISBLANK(#REF!)," ",IF(#REF!&lt;#REF!,#REF!,IF(#REF!&lt;#REF!,#REF!)))</f>
        <v>#REF!</v>
      </c>
      <c r="Y116" s="164" t="e">
        <f>IF(ISBLANK(#REF!)," ",IF(#REF!&lt;#REF!,#REF!,IF(#REF!&lt;#REF!,#REF!)))</f>
        <v>#REF!</v>
      </c>
      <c r="Z116" s="164" t="e">
        <f>IF(ISBLANK(#REF!)," ",IF(#REF!&lt;#REF!,#REF!,IF(#REF!&lt;#REF!,#REF!)))</f>
        <v>#REF!</v>
      </c>
      <c r="AA116" s="164" t="e">
        <f>IF(ISBLANK(#REF!)," ",IF(#REF!&lt;#REF!,#REF!,IF(#REF!&lt;#REF!,#REF!)))</f>
        <v>#REF!</v>
      </c>
      <c r="AB116" s="164" t="e">
        <f>IF(ISBLANK(#REF!)," ",IF(#REF!&lt;#REF!,#REF!,IF(#REF!&lt;#REF!,#REF!)))</f>
        <v>#REF!</v>
      </c>
      <c r="AC116" s="164" t="e">
        <f>IF(ISBLANK(#REF!)," ",IF(#REF!&lt;#REF!,#REF!,IF(#REF!&lt;#REF!,#REF!)))</f>
        <v>#REF!</v>
      </c>
      <c r="AD116" s="164" t="e">
        <f>IF(ISBLANK(#REF!)," ",IF(#REF!&lt;#REF!,#REF!,IF(#REF!&lt;#REF!,#REF!)))</f>
        <v>#REF!</v>
      </c>
      <c r="AE116" s="32" t="s">
        <v>21</v>
      </c>
      <c r="AF116" s="164" t="str">
        <f>IF(ISBLANK($AZ$103)," ",IF($AW$103&gt;$AZ$103,$O$103,IF($AZ$103&gt;$AW$103,$AF$103)))</f>
        <v> </v>
      </c>
      <c r="AG116" s="164" t="e">
        <f>IF(ISBLANK(#REF!)," ",IF(#REF!&lt;#REF!,#REF!,IF(#REF!&lt;#REF!,#REF!)))</f>
        <v>#REF!</v>
      </c>
      <c r="AH116" s="164" t="e">
        <f>IF(ISBLANK(#REF!)," ",IF(#REF!&lt;#REF!,#REF!,IF(#REF!&lt;#REF!,#REF!)))</f>
        <v>#REF!</v>
      </c>
      <c r="AI116" s="164" t="e">
        <f>IF(ISBLANK(#REF!)," ",IF(#REF!&lt;#REF!,#REF!,IF(#REF!&lt;#REF!,#REF!)))</f>
        <v>#REF!</v>
      </c>
      <c r="AJ116" s="164" t="e">
        <f>IF(ISBLANK(#REF!)," ",IF(#REF!&lt;#REF!,#REF!,IF(#REF!&lt;#REF!,#REF!)))</f>
        <v>#REF!</v>
      </c>
      <c r="AK116" s="164" t="e">
        <f>IF(ISBLANK(#REF!)," ",IF(#REF!&lt;#REF!,#REF!,IF(#REF!&lt;#REF!,#REF!)))</f>
        <v>#REF!</v>
      </c>
      <c r="AL116" s="164" t="e">
        <f>IF(ISBLANK(#REF!)," ",IF(#REF!&lt;#REF!,#REF!,IF(#REF!&lt;#REF!,#REF!)))</f>
        <v>#REF!</v>
      </c>
      <c r="AM116" s="164" t="e">
        <f>IF(ISBLANK(#REF!)," ",IF(#REF!&lt;#REF!,#REF!,IF(#REF!&lt;#REF!,#REF!)))</f>
        <v>#REF!</v>
      </c>
      <c r="AN116" s="164" t="e">
        <f>IF(ISBLANK(#REF!)," ",IF(#REF!&lt;#REF!,#REF!,IF(#REF!&lt;#REF!,#REF!)))</f>
        <v>#REF!</v>
      </c>
      <c r="AO116" s="164" t="e">
        <f>IF(ISBLANK(#REF!)," ",IF(#REF!&lt;#REF!,#REF!,IF(#REF!&lt;#REF!,#REF!)))</f>
        <v>#REF!</v>
      </c>
      <c r="AP116" s="164" t="e">
        <f>IF(ISBLANK(#REF!)," ",IF(#REF!&lt;#REF!,#REF!,IF(#REF!&lt;#REF!,#REF!)))</f>
        <v>#REF!</v>
      </c>
      <c r="AQ116" s="164" t="e">
        <f>IF(ISBLANK(#REF!)," ",IF(#REF!&lt;#REF!,#REF!,IF(#REF!&lt;#REF!,#REF!)))</f>
        <v>#REF!</v>
      </c>
      <c r="AR116" s="164" t="e">
        <f>IF(ISBLANK(#REF!)," ",IF(#REF!&lt;#REF!,#REF!,IF(#REF!&lt;#REF!,#REF!)))</f>
        <v>#REF!</v>
      </c>
      <c r="AS116" s="164" t="e">
        <f>IF(ISBLANK(#REF!)," ",IF(#REF!&lt;#REF!,#REF!,IF(#REF!&lt;#REF!,#REF!)))</f>
        <v>#REF!</v>
      </c>
      <c r="AT116" s="164" t="e">
        <f>IF(ISBLANK(#REF!)," ",IF(#REF!&lt;#REF!,#REF!,IF(#REF!&lt;#REF!,#REF!)))</f>
        <v>#REF!</v>
      </c>
      <c r="AU116" s="164" t="e">
        <f>IF(ISBLANK(#REF!)," ",IF(#REF!&lt;#REF!,#REF!,IF(#REF!&lt;#REF!,#REF!)))</f>
        <v>#REF!</v>
      </c>
      <c r="AV116" s="165" t="e">
        <f>IF(ISBLANK(#REF!)," ",IF(#REF!&lt;#REF!,#REF!,IF(#REF!&lt;#REF!,#REF!)))</f>
        <v>#REF!</v>
      </c>
      <c r="AW116" s="166"/>
      <c r="AX116" s="167"/>
      <c r="AY116" s="167" t="s">
        <v>20</v>
      </c>
      <c r="AZ116" s="167"/>
      <c r="BA116" s="170"/>
      <c r="BB116" s="151"/>
      <c r="BC116" s="152"/>
      <c r="BD116"/>
      <c r="BE116" s="20"/>
      <c r="BF116" s="20"/>
      <c r="BG116" s="20"/>
      <c r="BH116" s="20"/>
      <c r="BI116" s="20"/>
      <c r="BJ116" s="20"/>
      <c r="BK116" s="20"/>
      <c r="BL116" s="20"/>
      <c r="BM116" s="76"/>
      <c r="BN116" s="76"/>
      <c r="BO116" s="76"/>
      <c r="BP116" s="76"/>
      <c r="BQ116" s="76"/>
      <c r="BR116" s="76"/>
      <c r="BS116" s="76"/>
      <c r="BT116" s="76"/>
      <c r="BU116" s="76"/>
      <c r="BV116" s="77"/>
      <c r="BW116" s="77"/>
      <c r="BX116" s="77"/>
      <c r="BY116" s="77"/>
      <c r="BZ116" s="77"/>
      <c r="CA116" s="77"/>
      <c r="CB116" s="77"/>
      <c r="CC116" s="78"/>
      <c r="CD116" s="78"/>
      <c r="CE116" s="78"/>
      <c r="CF116" s="78"/>
      <c r="CG116" s="79"/>
      <c r="CH116" s="77"/>
      <c r="CI116" s="77"/>
      <c r="CJ116" s="78"/>
      <c r="CK116" s="78"/>
      <c r="CL116" s="78"/>
      <c r="CM116" s="78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/>
    </row>
    <row r="117" spans="2:103" ht="12" customHeight="1" thickBot="1">
      <c r="B117" s="173"/>
      <c r="C117" s="153"/>
      <c r="D117" s="173"/>
      <c r="E117" s="153"/>
      <c r="F117" s="153"/>
      <c r="G117" s="153"/>
      <c r="H117" s="153"/>
      <c r="I117" s="154"/>
      <c r="J117" s="161"/>
      <c r="K117" s="162"/>
      <c r="L117" s="162"/>
      <c r="M117" s="162"/>
      <c r="N117" s="163"/>
      <c r="O117" s="155" t="s">
        <v>52</v>
      </c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80"/>
      <c r="AF117" s="156" t="s">
        <v>53</v>
      </c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7"/>
      <c r="AW117" s="168"/>
      <c r="AX117" s="169"/>
      <c r="AY117" s="169"/>
      <c r="AZ117" s="169"/>
      <c r="BA117" s="171"/>
      <c r="BB117" s="153"/>
      <c r="BC117" s="154"/>
      <c r="BD117"/>
      <c r="BE117" s="20"/>
      <c r="BF117" s="20"/>
      <c r="BG117" s="20"/>
      <c r="BH117" s="20"/>
      <c r="BI117" s="20"/>
      <c r="BJ117" s="20"/>
      <c r="BK117" s="20"/>
      <c r="BL117" s="20"/>
      <c r="BM117" s="76"/>
      <c r="BN117" s="76"/>
      <c r="BO117" s="76"/>
      <c r="BP117" s="76"/>
      <c r="BQ117" s="76"/>
      <c r="BR117" s="76"/>
      <c r="BS117" s="76"/>
      <c r="BT117" s="76"/>
      <c r="BU117" s="76"/>
      <c r="BV117" s="77"/>
      <c r="BW117" s="77"/>
      <c r="BX117" s="77"/>
      <c r="BY117" s="77"/>
      <c r="BZ117" s="77"/>
      <c r="CA117" s="77"/>
      <c r="CB117" s="77"/>
      <c r="CC117" s="78"/>
      <c r="CD117" s="78"/>
      <c r="CE117" s="78"/>
      <c r="CF117" s="78"/>
      <c r="CG117" s="79"/>
      <c r="CH117" s="77"/>
      <c r="CI117" s="77"/>
      <c r="CJ117" s="78"/>
      <c r="CK117" s="78"/>
      <c r="CL117" s="78"/>
      <c r="CM117" s="78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/>
    </row>
    <row r="118" spans="56:103" ht="3.75" customHeight="1" thickBot="1">
      <c r="BD118"/>
      <c r="BE118" s="20"/>
      <c r="BF118" s="20"/>
      <c r="BG118" s="20"/>
      <c r="BH118" s="20"/>
      <c r="BI118" s="20"/>
      <c r="BJ118" s="20"/>
      <c r="BK118" s="20"/>
      <c r="BL118" s="20"/>
      <c r="BM118" s="76"/>
      <c r="BN118" s="76"/>
      <c r="BO118" s="76"/>
      <c r="BP118" s="76"/>
      <c r="BQ118" s="76"/>
      <c r="BR118" s="76"/>
      <c r="BS118" s="76"/>
      <c r="BT118" s="76"/>
      <c r="BU118" s="76"/>
      <c r="BV118" s="77"/>
      <c r="BW118" s="77"/>
      <c r="BX118" s="77"/>
      <c r="BY118" s="77"/>
      <c r="BZ118" s="77"/>
      <c r="CA118" s="77"/>
      <c r="CB118" s="77"/>
      <c r="CC118" s="78"/>
      <c r="CD118" s="78"/>
      <c r="CE118" s="78"/>
      <c r="CF118" s="78"/>
      <c r="CG118" s="79"/>
      <c r="CH118" s="77"/>
      <c r="CI118" s="77"/>
      <c r="CJ118" s="78"/>
      <c r="CK118" s="78"/>
      <c r="CL118" s="78"/>
      <c r="CM118" s="78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/>
    </row>
    <row r="119" spans="2:103" ht="19.5" customHeight="1" thickBot="1">
      <c r="B119" s="207" t="s">
        <v>15</v>
      </c>
      <c r="C119" s="208"/>
      <c r="D119" s="209" t="s">
        <v>86</v>
      </c>
      <c r="E119" s="210"/>
      <c r="F119" s="210"/>
      <c r="G119" s="210"/>
      <c r="H119" s="210"/>
      <c r="I119" s="211"/>
      <c r="J119" s="203" t="s">
        <v>18</v>
      </c>
      <c r="K119" s="204"/>
      <c r="L119" s="204"/>
      <c r="M119" s="204"/>
      <c r="N119" s="205"/>
      <c r="O119" s="203" t="s">
        <v>35</v>
      </c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5"/>
      <c r="AW119" s="203" t="s">
        <v>22</v>
      </c>
      <c r="AX119" s="204"/>
      <c r="AY119" s="204"/>
      <c r="AZ119" s="204"/>
      <c r="BA119" s="205"/>
      <c r="BB119" s="203"/>
      <c r="BC119" s="206"/>
      <c r="BD119"/>
      <c r="BE119" s="20"/>
      <c r="BF119" s="20"/>
      <c r="BG119" s="20"/>
      <c r="BH119" s="20"/>
      <c r="BI119" s="20"/>
      <c r="BJ119" s="20"/>
      <c r="BK119" s="20"/>
      <c r="BL119" s="20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7"/>
      <c r="BX119" s="77"/>
      <c r="BY119" s="77"/>
      <c r="BZ119" s="77"/>
      <c r="CA119" s="77"/>
      <c r="CB119" s="77"/>
      <c r="CC119" s="78"/>
      <c r="CD119" s="78"/>
      <c r="CE119" s="78"/>
      <c r="CF119" s="78"/>
      <c r="CG119" s="79"/>
      <c r="CH119" s="77"/>
      <c r="CI119" s="77"/>
      <c r="CJ119" s="78"/>
      <c r="CK119" s="78"/>
      <c r="CL119" s="78"/>
      <c r="CM119" s="78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/>
    </row>
    <row r="120" spans="2:103" ht="18" customHeight="1">
      <c r="B120" s="172">
        <v>46</v>
      </c>
      <c r="C120" s="151"/>
      <c r="D120" s="172">
        <v>1</v>
      </c>
      <c r="E120" s="151"/>
      <c r="F120" s="151"/>
      <c r="G120" s="151"/>
      <c r="H120" s="151"/>
      <c r="I120" s="152"/>
      <c r="J120" s="158">
        <v>0.5347222222222222</v>
      </c>
      <c r="K120" s="159"/>
      <c r="L120" s="159"/>
      <c r="M120" s="159"/>
      <c r="N120" s="160"/>
      <c r="O120" s="174" t="str">
        <f>IF(ISBLANK($AZ$107)," ",IF($AW$107&gt;$AZ$107,$O$107,IF($AZ$107&gt;$AW$107,$AF$107)))</f>
        <v> </v>
      </c>
      <c r="P120" s="164" t="e">
        <f>IF(ISBLANK(#REF!)," ",IF(#REF!&lt;#REF!,#REF!,IF(#REF!&lt;#REF!,#REF!)))</f>
        <v>#REF!</v>
      </c>
      <c r="Q120" s="164" t="e">
        <f>IF(ISBLANK(#REF!)," ",IF(#REF!&lt;#REF!,#REF!,IF(#REF!&lt;#REF!,#REF!)))</f>
        <v>#REF!</v>
      </c>
      <c r="R120" s="164" t="e">
        <f>IF(ISBLANK(#REF!)," ",IF(#REF!&lt;#REF!,#REF!,IF(#REF!&lt;#REF!,#REF!)))</f>
        <v>#REF!</v>
      </c>
      <c r="S120" s="164" t="e">
        <f>IF(ISBLANK(#REF!)," ",IF(#REF!&lt;#REF!,#REF!,IF(#REF!&lt;#REF!,#REF!)))</f>
        <v>#REF!</v>
      </c>
      <c r="T120" s="164" t="e">
        <f>IF(ISBLANK(#REF!)," ",IF(#REF!&lt;#REF!,#REF!,IF(#REF!&lt;#REF!,#REF!)))</f>
        <v>#REF!</v>
      </c>
      <c r="U120" s="164" t="e">
        <f>IF(ISBLANK(#REF!)," ",IF(#REF!&lt;#REF!,#REF!,IF(#REF!&lt;#REF!,#REF!)))</f>
        <v>#REF!</v>
      </c>
      <c r="V120" s="164" t="e">
        <f>IF(ISBLANK(#REF!)," ",IF(#REF!&lt;#REF!,#REF!,IF(#REF!&lt;#REF!,#REF!)))</f>
        <v>#REF!</v>
      </c>
      <c r="W120" s="164" t="e">
        <f>IF(ISBLANK(#REF!)," ",IF(#REF!&lt;#REF!,#REF!,IF(#REF!&lt;#REF!,#REF!)))</f>
        <v>#REF!</v>
      </c>
      <c r="X120" s="164" t="e">
        <f>IF(ISBLANK(#REF!)," ",IF(#REF!&lt;#REF!,#REF!,IF(#REF!&lt;#REF!,#REF!)))</f>
        <v>#REF!</v>
      </c>
      <c r="Y120" s="164" t="e">
        <f>IF(ISBLANK(#REF!)," ",IF(#REF!&lt;#REF!,#REF!,IF(#REF!&lt;#REF!,#REF!)))</f>
        <v>#REF!</v>
      </c>
      <c r="Z120" s="164" t="e">
        <f>IF(ISBLANK(#REF!)," ",IF(#REF!&lt;#REF!,#REF!,IF(#REF!&lt;#REF!,#REF!)))</f>
        <v>#REF!</v>
      </c>
      <c r="AA120" s="164" t="e">
        <f>IF(ISBLANK(#REF!)," ",IF(#REF!&lt;#REF!,#REF!,IF(#REF!&lt;#REF!,#REF!)))</f>
        <v>#REF!</v>
      </c>
      <c r="AB120" s="164" t="e">
        <f>IF(ISBLANK(#REF!)," ",IF(#REF!&lt;#REF!,#REF!,IF(#REF!&lt;#REF!,#REF!)))</f>
        <v>#REF!</v>
      </c>
      <c r="AC120" s="164" t="e">
        <f>IF(ISBLANK(#REF!)," ",IF(#REF!&lt;#REF!,#REF!,IF(#REF!&lt;#REF!,#REF!)))</f>
        <v>#REF!</v>
      </c>
      <c r="AD120" s="164" t="e">
        <f>IF(ISBLANK(#REF!)," ",IF(#REF!&lt;#REF!,#REF!,IF(#REF!&lt;#REF!,#REF!)))</f>
        <v>#REF!</v>
      </c>
      <c r="AE120" s="32" t="s">
        <v>21</v>
      </c>
      <c r="AF120" s="164" t="str">
        <f>IF(ISBLANK($AZ$111)," ",IF($AW$111&gt;$AZ$111,$O$111,IF($AZ$111&gt;$AW$111,$AF$111)))</f>
        <v> </v>
      </c>
      <c r="AG120" s="164" t="e">
        <f>IF(ISBLANK(#REF!)," ",IF(#REF!&lt;#REF!,#REF!,IF(#REF!&lt;#REF!,#REF!)))</f>
        <v>#REF!</v>
      </c>
      <c r="AH120" s="164" t="e">
        <f>IF(ISBLANK(#REF!)," ",IF(#REF!&lt;#REF!,#REF!,IF(#REF!&lt;#REF!,#REF!)))</f>
        <v>#REF!</v>
      </c>
      <c r="AI120" s="164" t="e">
        <f>IF(ISBLANK(#REF!)," ",IF(#REF!&lt;#REF!,#REF!,IF(#REF!&lt;#REF!,#REF!)))</f>
        <v>#REF!</v>
      </c>
      <c r="AJ120" s="164" t="e">
        <f>IF(ISBLANK(#REF!)," ",IF(#REF!&lt;#REF!,#REF!,IF(#REF!&lt;#REF!,#REF!)))</f>
        <v>#REF!</v>
      </c>
      <c r="AK120" s="164" t="e">
        <f>IF(ISBLANK(#REF!)," ",IF(#REF!&lt;#REF!,#REF!,IF(#REF!&lt;#REF!,#REF!)))</f>
        <v>#REF!</v>
      </c>
      <c r="AL120" s="164" t="e">
        <f>IF(ISBLANK(#REF!)," ",IF(#REF!&lt;#REF!,#REF!,IF(#REF!&lt;#REF!,#REF!)))</f>
        <v>#REF!</v>
      </c>
      <c r="AM120" s="164" t="e">
        <f>IF(ISBLANK(#REF!)," ",IF(#REF!&lt;#REF!,#REF!,IF(#REF!&lt;#REF!,#REF!)))</f>
        <v>#REF!</v>
      </c>
      <c r="AN120" s="164" t="e">
        <f>IF(ISBLANK(#REF!)," ",IF(#REF!&lt;#REF!,#REF!,IF(#REF!&lt;#REF!,#REF!)))</f>
        <v>#REF!</v>
      </c>
      <c r="AO120" s="164" t="e">
        <f>IF(ISBLANK(#REF!)," ",IF(#REF!&lt;#REF!,#REF!,IF(#REF!&lt;#REF!,#REF!)))</f>
        <v>#REF!</v>
      </c>
      <c r="AP120" s="164" t="e">
        <f>IF(ISBLANK(#REF!)," ",IF(#REF!&lt;#REF!,#REF!,IF(#REF!&lt;#REF!,#REF!)))</f>
        <v>#REF!</v>
      </c>
      <c r="AQ120" s="164" t="e">
        <f>IF(ISBLANK(#REF!)," ",IF(#REF!&lt;#REF!,#REF!,IF(#REF!&lt;#REF!,#REF!)))</f>
        <v>#REF!</v>
      </c>
      <c r="AR120" s="164" t="e">
        <f>IF(ISBLANK(#REF!)," ",IF(#REF!&lt;#REF!,#REF!,IF(#REF!&lt;#REF!,#REF!)))</f>
        <v>#REF!</v>
      </c>
      <c r="AS120" s="164" t="e">
        <f>IF(ISBLANK(#REF!)," ",IF(#REF!&lt;#REF!,#REF!,IF(#REF!&lt;#REF!,#REF!)))</f>
        <v>#REF!</v>
      </c>
      <c r="AT120" s="164" t="e">
        <f>IF(ISBLANK(#REF!)," ",IF(#REF!&lt;#REF!,#REF!,IF(#REF!&lt;#REF!,#REF!)))</f>
        <v>#REF!</v>
      </c>
      <c r="AU120" s="164" t="e">
        <f>IF(ISBLANK(#REF!)," ",IF(#REF!&lt;#REF!,#REF!,IF(#REF!&lt;#REF!,#REF!)))</f>
        <v>#REF!</v>
      </c>
      <c r="AV120" s="165" t="e">
        <f>IF(ISBLANK(#REF!)," ",IF(#REF!&lt;#REF!,#REF!,IF(#REF!&lt;#REF!,#REF!)))</f>
        <v>#REF!</v>
      </c>
      <c r="AW120" s="166"/>
      <c r="AX120" s="167"/>
      <c r="AY120" s="167" t="s">
        <v>20</v>
      </c>
      <c r="AZ120" s="167"/>
      <c r="BA120" s="170"/>
      <c r="BB120" s="151"/>
      <c r="BC120" s="152"/>
      <c r="BD120"/>
      <c r="BE120" s="20"/>
      <c r="BF120" s="20"/>
      <c r="BG120" s="20"/>
      <c r="BH120" s="20"/>
      <c r="BI120" s="20"/>
      <c r="BJ120" s="20"/>
      <c r="BK120" s="20"/>
      <c r="BL120" s="20"/>
      <c r="BM120" s="76"/>
      <c r="BN120" s="76"/>
      <c r="BO120" s="76"/>
      <c r="BP120" s="76"/>
      <c r="BQ120" s="76"/>
      <c r="BR120" s="76"/>
      <c r="BS120" s="76"/>
      <c r="BT120" s="76"/>
      <c r="BU120" s="76"/>
      <c r="BV120" s="77"/>
      <c r="BW120" s="77"/>
      <c r="BX120" s="77"/>
      <c r="BY120" s="77"/>
      <c r="BZ120" s="77"/>
      <c r="CA120" s="77"/>
      <c r="CB120" s="77"/>
      <c r="CC120" s="78"/>
      <c r="CD120" s="78"/>
      <c r="CE120" s="78"/>
      <c r="CF120" s="78"/>
      <c r="CG120" s="79"/>
      <c r="CH120" s="77"/>
      <c r="CI120" s="77"/>
      <c r="CJ120" s="78"/>
      <c r="CK120" s="78"/>
      <c r="CL120" s="78"/>
      <c r="CM120" s="78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/>
    </row>
    <row r="121" spans="2:103" ht="12" customHeight="1" thickBot="1">
      <c r="B121" s="173"/>
      <c r="C121" s="153"/>
      <c r="D121" s="173"/>
      <c r="E121" s="153"/>
      <c r="F121" s="153"/>
      <c r="G121" s="153"/>
      <c r="H121" s="153"/>
      <c r="I121" s="154"/>
      <c r="J121" s="161"/>
      <c r="K121" s="162"/>
      <c r="L121" s="162"/>
      <c r="M121" s="162"/>
      <c r="N121" s="163"/>
      <c r="O121" s="155" t="s">
        <v>54</v>
      </c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80"/>
      <c r="AF121" s="156" t="s">
        <v>55</v>
      </c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7"/>
      <c r="AW121" s="168"/>
      <c r="AX121" s="169"/>
      <c r="AY121" s="169"/>
      <c r="AZ121" s="169"/>
      <c r="BA121" s="171"/>
      <c r="BB121" s="153"/>
      <c r="BC121" s="154"/>
      <c r="BD121"/>
      <c r="BE121" s="20"/>
      <c r="BF121" s="20"/>
      <c r="BG121" s="20"/>
      <c r="BH121" s="20"/>
      <c r="BI121" s="20"/>
      <c r="BJ121" s="20"/>
      <c r="BK121" s="20"/>
      <c r="BL121" s="20"/>
      <c r="BM121" s="76"/>
      <c r="BN121" s="76"/>
      <c r="BO121" s="76"/>
      <c r="BP121" s="76"/>
      <c r="BQ121" s="76"/>
      <c r="BR121" s="76"/>
      <c r="BS121" s="76"/>
      <c r="BT121" s="76"/>
      <c r="BU121" s="76"/>
      <c r="BV121" s="77"/>
      <c r="BW121" s="77"/>
      <c r="BX121" s="77"/>
      <c r="BY121" s="77"/>
      <c r="BZ121" s="76"/>
      <c r="CA121" s="76"/>
      <c r="CB121" s="76"/>
      <c r="CC121" s="81"/>
      <c r="CD121" s="81"/>
      <c r="CE121" s="81"/>
      <c r="CF121" s="81"/>
      <c r="CG121" s="82"/>
      <c r="CH121" s="76"/>
      <c r="CI121" s="76"/>
      <c r="CJ121" s="81"/>
      <c r="CK121" s="81"/>
      <c r="CL121" s="81"/>
      <c r="CM121" s="81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/>
    </row>
    <row r="122" spans="56:103" ht="12" customHeight="1" thickBot="1">
      <c r="BD122"/>
      <c r="BE122" s="20"/>
      <c r="BF122" s="20"/>
      <c r="BG122" s="20"/>
      <c r="BH122" s="20"/>
      <c r="BI122" s="20"/>
      <c r="BJ122" s="20"/>
      <c r="BK122" s="20"/>
      <c r="BL122" s="20"/>
      <c r="BM122" s="76"/>
      <c r="BN122" s="76"/>
      <c r="BO122" s="76"/>
      <c r="BP122" s="76"/>
      <c r="BQ122" s="76"/>
      <c r="BR122" s="76"/>
      <c r="BS122" s="76"/>
      <c r="BT122" s="76"/>
      <c r="BU122" s="76"/>
      <c r="BV122" s="77"/>
      <c r="BW122" s="77"/>
      <c r="BX122" s="77"/>
      <c r="BY122" s="77"/>
      <c r="BZ122" s="76"/>
      <c r="CA122" s="76"/>
      <c r="CB122" s="76"/>
      <c r="CC122" s="81"/>
      <c r="CD122" s="81"/>
      <c r="CE122" s="81"/>
      <c r="CF122" s="81"/>
      <c r="CG122" s="82"/>
      <c r="CH122" s="76"/>
      <c r="CI122" s="76"/>
      <c r="CJ122" s="81"/>
      <c r="CK122" s="81"/>
      <c r="CL122" s="81"/>
      <c r="CM122" s="81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/>
    </row>
    <row r="123" spans="2:103" ht="19.5" customHeight="1" thickBot="1">
      <c r="B123" s="184" t="s">
        <v>15</v>
      </c>
      <c r="C123" s="185"/>
      <c r="D123" s="186" t="s">
        <v>87</v>
      </c>
      <c r="E123" s="187"/>
      <c r="F123" s="187"/>
      <c r="G123" s="187"/>
      <c r="H123" s="187"/>
      <c r="I123" s="188"/>
      <c r="J123" s="182" t="s">
        <v>18</v>
      </c>
      <c r="K123" s="189"/>
      <c r="L123" s="189"/>
      <c r="M123" s="189"/>
      <c r="N123" s="190"/>
      <c r="O123" s="182" t="s">
        <v>36</v>
      </c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90"/>
      <c r="AW123" s="182" t="s">
        <v>22</v>
      </c>
      <c r="AX123" s="189"/>
      <c r="AY123" s="189"/>
      <c r="AZ123" s="189"/>
      <c r="BA123" s="190"/>
      <c r="BB123" s="182"/>
      <c r="BC123" s="183"/>
      <c r="BD123"/>
      <c r="BE123" s="20"/>
      <c r="BF123" s="20"/>
      <c r="BG123" s="20"/>
      <c r="BH123" s="20"/>
      <c r="BI123" s="20"/>
      <c r="BJ123" s="20"/>
      <c r="BK123" s="20"/>
      <c r="BL123" s="20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7"/>
      <c r="BX123" s="77"/>
      <c r="BY123" s="77"/>
      <c r="BZ123" s="76"/>
      <c r="CA123" s="76"/>
      <c r="CB123" s="83"/>
      <c r="CC123" s="81"/>
      <c r="CD123" s="81"/>
      <c r="CE123" s="81"/>
      <c r="CF123" s="81"/>
      <c r="CG123" s="82"/>
      <c r="CH123" s="76"/>
      <c r="CI123" s="83"/>
      <c r="CJ123" s="81"/>
      <c r="CK123" s="81"/>
      <c r="CL123" s="81"/>
      <c r="CM123" s="81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/>
    </row>
    <row r="124" spans="2:103" ht="18" customHeight="1">
      <c r="B124" s="172">
        <v>47</v>
      </c>
      <c r="C124" s="151"/>
      <c r="D124" s="172">
        <v>1</v>
      </c>
      <c r="E124" s="151"/>
      <c r="F124" s="151"/>
      <c r="G124" s="151"/>
      <c r="H124" s="151"/>
      <c r="I124" s="152"/>
      <c r="J124" s="158">
        <v>0.5416666666666666</v>
      </c>
      <c r="K124" s="159"/>
      <c r="L124" s="159"/>
      <c r="M124" s="159"/>
      <c r="N124" s="160"/>
      <c r="O124" s="174" t="str">
        <f>IF(ISBLANK($AZ$116)," ",IF($AW$116&lt;$AZ$116,$O$116,IF($AZ$116&lt;$AW$116,$AF$116)))</f>
        <v> </v>
      </c>
      <c r="P124" s="164" t="e">
        <f>IF(ISBLANK(#REF!)," ",IF(#REF!&lt;#REF!,#REF!,IF(#REF!&lt;#REF!,#REF!)))</f>
        <v>#REF!</v>
      </c>
      <c r="Q124" s="164" t="e">
        <f>IF(ISBLANK(#REF!)," ",IF(#REF!&lt;#REF!,#REF!,IF(#REF!&lt;#REF!,#REF!)))</f>
        <v>#REF!</v>
      </c>
      <c r="R124" s="164" t="e">
        <f>IF(ISBLANK(#REF!)," ",IF(#REF!&lt;#REF!,#REF!,IF(#REF!&lt;#REF!,#REF!)))</f>
        <v>#REF!</v>
      </c>
      <c r="S124" s="164" t="e">
        <f>IF(ISBLANK(#REF!)," ",IF(#REF!&lt;#REF!,#REF!,IF(#REF!&lt;#REF!,#REF!)))</f>
        <v>#REF!</v>
      </c>
      <c r="T124" s="164" t="e">
        <f>IF(ISBLANK(#REF!)," ",IF(#REF!&lt;#REF!,#REF!,IF(#REF!&lt;#REF!,#REF!)))</f>
        <v>#REF!</v>
      </c>
      <c r="U124" s="164" t="e">
        <f>IF(ISBLANK(#REF!)," ",IF(#REF!&lt;#REF!,#REF!,IF(#REF!&lt;#REF!,#REF!)))</f>
        <v>#REF!</v>
      </c>
      <c r="V124" s="164" t="e">
        <f>IF(ISBLANK(#REF!)," ",IF(#REF!&lt;#REF!,#REF!,IF(#REF!&lt;#REF!,#REF!)))</f>
        <v>#REF!</v>
      </c>
      <c r="W124" s="164" t="e">
        <f>IF(ISBLANK(#REF!)," ",IF(#REF!&lt;#REF!,#REF!,IF(#REF!&lt;#REF!,#REF!)))</f>
        <v>#REF!</v>
      </c>
      <c r="X124" s="164" t="e">
        <f>IF(ISBLANK(#REF!)," ",IF(#REF!&lt;#REF!,#REF!,IF(#REF!&lt;#REF!,#REF!)))</f>
        <v>#REF!</v>
      </c>
      <c r="Y124" s="164" t="e">
        <f>IF(ISBLANK(#REF!)," ",IF(#REF!&lt;#REF!,#REF!,IF(#REF!&lt;#REF!,#REF!)))</f>
        <v>#REF!</v>
      </c>
      <c r="Z124" s="164" t="e">
        <f>IF(ISBLANK(#REF!)," ",IF(#REF!&lt;#REF!,#REF!,IF(#REF!&lt;#REF!,#REF!)))</f>
        <v>#REF!</v>
      </c>
      <c r="AA124" s="164" t="e">
        <f>IF(ISBLANK(#REF!)," ",IF(#REF!&lt;#REF!,#REF!,IF(#REF!&lt;#REF!,#REF!)))</f>
        <v>#REF!</v>
      </c>
      <c r="AB124" s="164" t="e">
        <f>IF(ISBLANK(#REF!)," ",IF(#REF!&lt;#REF!,#REF!,IF(#REF!&lt;#REF!,#REF!)))</f>
        <v>#REF!</v>
      </c>
      <c r="AC124" s="164" t="e">
        <f>IF(ISBLANK(#REF!)," ",IF(#REF!&lt;#REF!,#REF!,IF(#REF!&lt;#REF!,#REF!)))</f>
        <v>#REF!</v>
      </c>
      <c r="AD124" s="164" t="e">
        <f>IF(ISBLANK(#REF!)," ",IF(#REF!&lt;#REF!,#REF!,IF(#REF!&lt;#REF!,#REF!)))</f>
        <v>#REF!</v>
      </c>
      <c r="AE124" s="32" t="s">
        <v>21</v>
      </c>
      <c r="AF124" s="164" t="str">
        <f>IF(ISBLANK($AZ$120)," ",IF($AW$120&lt;$AZ$120,$O$120,IF($AZ$120&lt;$AW$120,$AF$120)))</f>
        <v> </v>
      </c>
      <c r="AG124" s="164" t="e">
        <f>IF(ISBLANK(#REF!)," ",IF(#REF!&lt;#REF!,#REF!,IF(#REF!&lt;#REF!,#REF!)))</f>
        <v>#REF!</v>
      </c>
      <c r="AH124" s="164" t="e">
        <f>IF(ISBLANK(#REF!)," ",IF(#REF!&lt;#REF!,#REF!,IF(#REF!&lt;#REF!,#REF!)))</f>
        <v>#REF!</v>
      </c>
      <c r="AI124" s="164" t="e">
        <f>IF(ISBLANK(#REF!)," ",IF(#REF!&lt;#REF!,#REF!,IF(#REF!&lt;#REF!,#REF!)))</f>
        <v>#REF!</v>
      </c>
      <c r="AJ124" s="164" t="e">
        <f>IF(ISBLANK(#REF!)," ",IF(#REF!&lt;#REF!,#REF!,IF(#REF!&lt;#REF!,#REF!)))</f>
        <v>#REF!</v>
      </c>
      <c r="AK124" s="164" t="e">
        <f>IF(ISBLANK(#REF!)," ",IF(#REF!&lt;#REF!,#REF!,IF(#REF!&lt;#REF!,#REF!)))</f>
        <v>#REF!</v>
      </c>
      <c r="AL124" s="164" t="e">
        <f>IF(ISBLANK(#REF!)," ",IF(#REF!&lt;#REF!,#REF!,IF(#REF!&lt;#REF!,#REF!)))</f>
        <v>#REF!</v>
      </c>
      <c r="AM124" s="164" t="e">
        <f>IF(ISBLANK(#REF!)," ",IF(#REF!&lt;#REF!,#REF!,IF(#REF!&lt;#REF!,#REF!)))</f>
        <v>#REF!</v>
      </c>
      <c r="AN124" s="164" t="e">
        <f>IF(ISBLANK(#REF!)," ",IF(#REF!&lt;#REF!,#REF!,IF(#REF!&lt;#REF!,#REF!)))</f>
        <v>#REF!</v>
      </c>
      <c r="AO124" s="164" t="e">
        <f>IF(ISBLANK(#REF!)," ",IF(#REF!&lt;#REF!,#REF!,IF(#REF!&lt;#REF!,#REF!)))</f>
        <v>#REF!</v>
      </c>
      <c r="AP124" s="164" t="e">
        <f>IF(ISBLANK(#REF!)," ",IF(#REF!&lt;#REF!,#REF!,IF(#REF!&lt;#REF!,#REF!)))</f>
        <v>#REF!</v>
      </c>
      <c r="AQ124" s="164" t="e">
        <f>IF(ISBLANK(#REF!)," ",IF(#REF!&lt;#REF!,#REF!,IF(#REF!&lt;#REF!,#REF!)))</f>
        <v>#REF!</v>
      </c>
      <c r="AR124" s="164" t="e">
        <f>IF(ISBLANK(#REF!)," ",IF(#REF!&lt;#REF!,#REF!,IF(#REF!&lt;#REF!,#REF!)))</f>
        <v>#REF!</v>
      </c>
      <c r="AS124" s="164" t="e">
        <f>IF(ISBLANK(#REF!)," ",IF(#REF!&lt;#REF!,#REF!,IF(#REF!&lt;#REF!,#REF!)))</f>
        <v>#REF!</v>
      </c>
      <c r="AT124" s="164" t="e">
        <f>IF(ISBLANK(#REF!)," ",IF(#REF!&lt;#REF!,#REF!,IF(#REF!&lt;#REF!,#REF!)))</f>
        <v>#REF!</v>
      </c>
      <c r="AU124" s="164" t="e">
        <f>IF(ISBLANK(#REF!)," ",IF(#REF!&lt;#REF!,#REF!,IF(#REF!&lt;#REF!,#REF!)))</f>
        <v>#REF!</v>
      </c>
      <c r="AV124" s="165" t="e">
        <f>IF(ISBLANK(#REF!)," ",IF(#REF!&lt;#REF!,#REF!,IF(#REF!&lt;#REF!,#REF!)))</f>
        <v>#REF!</v>
      </c>
      <c r="AW124" s="166"/>
      <c r="AX124" s="167"/>
      <c r="AY124" s="167" t="s">
        <v>20</v>
      </c>
      <c r="AZ124" s="167"/>
      <c r="BA124" s="170"/>
      <c r="BB124" s="151"/>
      <c r="BC124" s="152"/>
      <c r="BD124"/>
      <c r="BE124" s="20"/>
      <c r="BF124" s="20"/>
      <c r="BG124" s="20"/>
      <c r="BH124" s="20"/>
      <c r="BI124" s="20"/>
      <c r="BJ124" s="20"/>
      <c r="BK124" s="20"/>
      <c r="BL124" s="20"/>
      <c r="BM124" s="76"/>
      <c r="BN124" s="76"/>
      <c r="BO124" s="76"/>
      <c r="BP124" s="76"/>
      <c r="BQ124" s="76"/>
      <c r="BR124" s="76"/>
      <c r="BS124" s="76"/>
      <c r="BT124" s="76"/>
      <c r="BU124" s="76"/>
      <c r="BV124" s="77"/>
      <c r="BW124" s="77"/>
      <c r="BX124" s="77"/>
      <c r="BY124" s="77"/>
      <c r="BZ124" s="76"/>
      <c r="CA124" s="76"/>
      <c r="CB124" s="83"/>
      <c r="CC124" s="81"/>
      <c r="CD124" s="81"/>
      <c r="CE124" s="81"/>
      <c r="CF124" s="81"/>
      <c r="CG124" s="82"/>
      <c r="CH124" s="76"/>
      <c r="CI124" s="83"/>
      <c r="CJ124" s="81"/>
      <c r="CK124" s="81"/>
      <c r="CL124" s="81"/>
      <c r="CM124" s="81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/>
    </row>
    <row r="125" spans="2:103" ht="12" customHeight="1" thickBot="1">
      <c r="B125" s="173"/>
      <c r="C125" s="153"/>
      <c r="D125" s="173"/>
      <c r="E125" s="153"/>
      <c r="F125" s="153"/>
      <c r="G125" s="153"/>
      <c r="H125" s="153"/>
      <c r="I125" s="154"/>
      <c r="J125" s="161"/>
      <c r="K125" s="162"/>
      <c r="L125" s="162"/>
      <c r="M125" s="162"/>
      <c r="N125" s="163"/>
      <c r="O125" s="155" t="s">
        <v>56</v>
      </c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80"/>
      <c r="AF125" s="156" t="s">
        <v>57</v>
      </c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7"/>
      <c r="AW125" s="168"/>
      <c r="AX125" s="169"/>
      <c r="AY125" s="169"/>
      <c r="AZ125" s="169"/>
      <c r="BA125" s="171"/>
      <c r="BB125" s="153"/>
      <c r="BC125" s="154"/>
      <c r="BD125"/>
      <c r="BE125" s="20"/>
      <c r="BF125" s="20"/>
      <c r="BG125" s="20"/>
      <c r="BH125" s="20"/>
      <c r="BI125" s="20"/>
      <c r="BJ125" s="20"/>
      <c r="BK125" s="20"/>
      <c r="BL125" s="20"/>
      <c r="BM125" s="76"/>
      <c r="BN125" s="76"/>
      <c r="BO125" s="76"/>
      <c r="BP125" s="76"/>
      <c r="BQ125" s="76"/>
      <c r="BR125" s="76"/>
      <c r="BS125" s="76"/>
      <c r="BT125" s="76"/>
      <c r="BU125" s="76"/>
      <c r="BV125" s="77"/>
      <c r="BW125" s="77"/>
      <c r="BX125" s="77"/>
      <c r="BY125" s="77"/>
      <c r="BZ125" s="77"/>
      <c r="CA125" s="77"/>
      <c r="CB125" s="77"/>
      <c r="CC125" s="78"/>
      <c r="CD125" s="78"/>
      <c r="CE125" s="78"/>
      <c r="CF125" s="78"/>
      <c r="CG125" s="79"/>
      <c r="CH125" s="77"/>
      <c r="CI125" s="77"/>
      <c r="CJ125" s="78"/>
      <c r="CK125" s="78"/>
      <c r="CL125" s="78"/>
      <c r="CM125" s="78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/>
    </row>
    <row r="126" spans="56:103" ht="3.75" customHeight="1" thickBot="1">
      <c r="BD126"/>
      <c r="BE126" s="20"/>
      <c r="BF126" s="20"/>
      <c r="BG126" s="20"/>
      <c r="BH126" s="20"/>
      <c r="BI126" s="20"/>
      <c r="BJ126" s="20"/>
      <c r="BK126" s="20"/>
      <c r="BL126" s="20"/>
      <c r="BM126" s="76"/>
      <c r="BN126" s="76"/>
      <c r="BO126" s="76"/>
      <c r="BP126" s="76"/>
      <c r="BQ126" s="76"/>
      <c r="BR126" s="76"/>
      <c r="BS126" s="76"/>
      <c r="BT126" s="76"/>
      <c r="BU126" s="76"/>
      <c r="BV126" s="77"/>
      <c r="BW126" s="77"/>
      <c r="BX126" s="77"/>
      <c r="BY126" s="77"/>
      <c r="BZ126" s="77"/>
      <c r="CA126" s="77"/>
      <c r="CB126" s="77"/>
      <c r="CC126" s="78"/>
      <c r="CD126" s="78"/>
      <c r="CE126" s="78"/>
      <c r="CF126" s="78"/>
      <c r="CG126" s="79"/>
      <c r="CH126" s="77"/>
      <c r="CI126" s="77"/>
      <c r="CJ126" s="78"/>
      <c r="CK126" s="78"/>
      <c r="CL126" s="78"/>
      <c r="CM126" s="78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/>
    </row>
    <row r="127" spans="2:103" ht="19.5" customHeight="1" thickBot="1">
      <c r="B127" s="184" t="s">
        <v>15</v>
      </c>
      <c r="C127" s="185"/>
      <c r="D127" s="186" t="s">
        <v>86</v>
      </c>
      <c r="E127" s="187"/>
      <c r="F127" s="187"/>
      <c r="G127" s="187"/>
      <c r="H127" s="187"/>
      <c r="I127" s="188"/>
      <c r="J127" s="182" t="s">
        <v>18</v>
      </c>
      <c r="K127" s="189"/>
      <c r="L127" s="189"/>
      <c r="M127" s="189"/>
      <c r="N127" s="190"/>
      <c r="O127" s="182" t="s">
        <v>37</v>
      </c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90"/>
      <c r="AW127" s="182" t="s">
        <v>22</v>
      </c>
      <c r="AX127" s="189"/>
      <c r="AY127" s="189"/>
      <c r="AZ127" s="189"/>
      <c r="BA127" s="190"/>
      <c r="BB127" s="182"/>
      <c r="BC127" s="183"/>
      <c r="BD127"/>
      <c r="BE127" s="20"/>
      <c r="BF127" s="20"/>
      <c r="BG127" s="20"/>
      <c r="BH127" s="20"/>
      <c r="BI127" s="20"/>
      <c r="BJ127" s="20"/>
      <c r="BK127" s="20"/>
      <c r="BL127" s="20"/>
      <c r="BM127" s="76"/>
      <c r="BN127" s="76"/>
      <c r="BO127" s="76"/>
      <c r="BP127" s="76"/>
      <c r="BQ127" s="76"/>
      <c r="BR127" s="76"/>
      <c r="BS127" s="76"/>
      <c r="BT127" s="76"/>
      <c r="BU127" s="76"/>
      <c r="BV127" s="77"/>
      <c r="BW127" s="77"/>
      <c r="BX127" s="77"/>
      <c r="BY127" s="77"/>
      <c r="BZ127" s="77"/>
      <c r="CA127" s="77"/>
      <c r="CB127" s="77"/>
      <c r="CC127" s="78"/>
      <c r="CD127" s="78"/>
      <c r="CE127" s="78"/>
      <c r="CF127" s="78"/>
      <c r="CG127" s="79"/>
      <c r="CH127" s="77"/>
      <c r="CI127" s="77"/>
      <c r="CJ127" s="78"/>
      <c r="CK127" s="78"/>
      <c r="CL127" s="78"/>
      <c r="CM127" s="78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/>
    </row>
    <row r="128" spans="2:103" ht="18" customHeight="1">
      <c r="B128" s="172">
        <v>48</v>
      </c>
      <c r="C128" s="151"/>
      <c r="D128" s="172">
        <v>1</v>
      </c>
      <c r="E128" s="151"/>
      <c r="F128" s="151"/>
      <c r="G128" s="151"/>
      <c r="H128" s="151"/>
      <c r="I128" s="152"/>
      <c r="J128" s="158">
        <f>$J$124+($U$96*$X$96)+$AL$96</f>
        <v>0.548611111111111</v>
      </c>
      <c r="K128" s="159"/>
      <c r="L128" s="159"/>
      <c r="M128" s="159"/>
      <c r="N128" s="160"/>
      <c r="O128" s="174" t="str">
        <f>IF(ISBLANK($AZ$116)," ",IF($AW$116&lt;$AZ$116,$AF$116,IF($AZ$116&lt;$AW$116,$O$116)))</f>
        <v> </v>
      </c>
      <c r="P128" s="164" t="e">
        <f>IF(ISBLANK(#REF!)," ",IF(#REF!&lt;#REF!,#REF!,IF(#REF!&lt;#REF!,#REF!)))</f>
        <v>#REF!</v>
      </c>
      <c r="Q128" s="164" t="e">
        <f>IF(ISBLANK(#REF!)," ",IF(#REF!&lt;#REF!,#REF!,IF(#REF!&lt;#REF!,#REF!)))</f>
        <v>#REF!</v>
      </c>
      <c r="R128" s="164" t="e">
        <f>IF(ISBLANK(#REF!)," ",IF(#REF!&lt;#REF!,#REF!,IF(#REF!&lt;#REF!,#REF!)))</f>
        <v>#REF!</v>
      </c>
      <c r="S128" s="164" t="e">
        <f>IF(ISBLANK(#REF!)," ",IF(#REF!&lt;#REF!,#REF!,IF(#REF!&lt;#REF!,#REF!)))</f>
        <v>#REF!</v>
      </c>
      <c r="T128" s="164" t="e">
        <f>IF(ISBLANK(#REF!)," ",IF(#REF!&lt;#REF!,#REF!,IF(#REF!&lt;#REF!,#REF!)))</f>
        <v>#REF!</v>
      </c>
      <c r="U128" s="164" t="e">
        <f>IF(ISBLANK(#REF!)," ",IF(#REF!&lt;#REF!,#REF!,IF(#REF!&lt;#REF!,#REF!)))</f>
        <v>#REF!</v>
      </c>
      <c r="V128" s="164" t="e">
        <f>IF(ISBLANK(#REF!)," ",IF(#REF!&lt;#REF!,#REF!,IF(#REF!&lt;#REF!,#REF!)))</f>
        <v>#REF!</v>
      </c>
      <c r="W128" s="164" t="e">
        <f>IF(ISBLANK(#REF!)," ",IF(#REF!&lt;#REF!,#REF!,IF(#REF!&lt;#REF!,#REF!)))</f>
        <v>#REF!</v>
      </c>
      <c r="X128" s="164" t="e">
        <f>IF(ISBLANK(#REF!)," ",IF(#REF!&lt;#REF!,#REF!,IF(#REF!&lt;#REF!,#REF!)))</f>
        <v>#REF!</v>
      </c>
      <c r="Y128" s="164" t="e">
        <f>IF(ISBLANK(#REF!)," ",IF(#REF!&lt;#REF!,#REF!,IF(#REF!&lt;#REF!,#REF!)))</f>
        <v>#REF!</v>
      </c>
      <c r="Z128" s="164" t="e">
        <f>IF(ISBLANK(#REF!)," ",IF(#REF!&lt;#REF!,#REF!,IF(#REF!&lt;#REF!,#REF!)))</f>
        <v>#REF!</v>
      </c>
      <c r="AA128" s="164" t="e">
        <f>IF(ISBLANK(#REF!)," ",IF(#REF!&lt;#REF!,#REF!,IF(#REF!&lt;#REF!,#REF!)))</f>
        <v>#REF!</v>
      </c>
      <c r="AB128" s="164" t="e">
        <f>IF(ISBLANK(#REF!)," ",IF(#REF!&lt;#REF!,#REF!,IF(#REF!&lt;#REF!,#REF!)))</f>
        <v>#REF!</v>
      </c>
      <c r="AC128" s="164" t="e">
        <f>IF(ISBLANK(#REF!)," ",IF(#REF!&lt;#REF!,#REF!,IF(#REF!&lt;#REF!,#REF!)))</f>
        <v>#REF!</v>
      </c>
      <c r="AD128" s="164" t="e">
        <f>IF(ISBLANK(#REF!)," ",IF(#REF!&lt;#REF!,#REF!,IF(#REF!&lt;#REF!,#REF!)))</f>
        <v>#REF!</v>
      </c>
      <c r="AE128" s="32" t="s">
        <v>21</v>
      </c>
      <c r="AF128" s="164" t="str">
        <f>IF(ISBLANK($AZ$120)," ",IF($AW$120&lt;$AZ$120,$AF$120,IF($AZ$120&lt;$AW$120,$O$120)))</f>
        <v> </v>
      </c>
      <c r="AG128" s="164" t="e">
        <f>IF(ISBLANK(#REF!)," ",IF(#REF!&lt;#REF!,#REF!,IF(#REF!&lt;#REF!,#REF!)))</f>
        <v>#REF!</v>
      </c>
      <c r="AH128" s="164" t="e">
        <f>IF(ISBLANK(#REF!)," ",IF(#REF!&lt;#REF!,#REF!,IF(#REF!&lt;#REF!,#REF!)))</f>
        <v>#REF!</v>
      </c>
      <c r="AI128" s="164" t="e">
        <f>IF(ISBLANK(#REF!)," ",IF(#REF!&lt;#REF!,#REF!,IF(#REF!&lt;#REF!,#REF!)))</f>
        <v>#REF!</v>
      </c>
      <c r="AJ128" s="164" t="e">
        <f>IF(ISBLANK(#REF!)," ",IF(#REF!&lt;#REF!,#REF!,IF(#REF!&lt;#REF!,#REF!)))</f>
        <v>#REF!</v>
      </c>
      <c r="AK128" s="164" t="e">
        <f>IF(ISBLANK(#REF!)," ",IF(#REF!&lt;#REF!,#REF!,IF(#REF!&lt;#REF!,#REF!)))</f>
        <v>#REF!</v>
      </c>
      <c r="AL128" s="164" t="e">
        <f>IF(ISBLANK(#REF!)," ",IF(#REF!&lt;#REF!,#REF!,IF(#REF!&lt;#REF!,#REF!)))</f>
        <v>#REF!</v>
      </c>
      <c r="AM128" s="164" t="e">
        <f>IF(ISBLANK(#REF!)," ",IF(#REF!&lt;#REF!,#REF!,IF(#REF!&lt;#REF!,#REF!)))</f>
        <v>#REF!</v>
      </c>
      <c r="AN128" s="164" t="e">
        <f>IF(ISBLANK(#REF!)," ",IF(#REF!&lt;#REF!,#REF!,IF(#REF!&lt;#REF!,#REF!)))</f>
        <v>#REF!</v>
      </c>
      <c r="AO128" s="164" t="e">
        <f>IF(ISBLANK(#REF!)," ",IF(#REF!&lt;#REF!,#REF!,IF(#REF!&lt;#REF!,#REF!)))</f>
        <v>#REF!</v>
      </c>
      <c r="AP128" s="164" t="e">
        <f>IF(ISBLANK(#REF!)," ",IF(#REF!&lt;#REF!,#REF!,IF(#REF!&lt;#REF!,#REF!)))</f>
        <v>#REF!</v>
      </c>
      <c r="AQ128" s="164" t="e">
        <f>IF(ISBLANK(#REF!)," ",IF(#REF!&lt;#REF!,#REF!,IF(#REF!&lt;#REF!,#REF!)))</f>
        <v>#REF!</v>
      </c>
      <c r="AR128" s="164" t="e">
        <f>IF(ISBLANK(#REF!)," ",IF(#REF!&lt;#REF!,#REF!,IF(#REF!&lt;#REF!,#REF!)))</f>
        <v>#REF!</v>
      </c>
      <c r="AS128" s="164" t="e">
        <f>IF(ISBLANK(#REF!)," ",IF(#REF!&lt;#REF!,#REF!,IF(#REF!&lt;#REF!,#REF!)))</f>
        <v>#REF!</v>
      </c>
      <c r="AT128" s="164" t="e">
        <f>IF(ISBLANK(#REF!)," ",IF(#REF!&lt;#REF!,#REF!,IF(#REF!&lt;#REF!,#REF!)))</f>
        <v>#REF!</v>
      </c>
      <c r="AU128" s="164" t="e">
        <f>IF(ISBLANK(#REF!)," ",IF(#REF!&lt;#REF!,#REF!,IF(#REF!&lt;#REF!,#REF!)))</f>
        <v>#REF!</v>
      </c>
      <c r="AV128" s="165" t="e">
        <f>IF(ISBLANK(#REF!)," ",IF(#REF!&lt;#REF!,#REF!,IF(#REF!&lt;#REF!,#REF!)))</f>
        <v>#REF!</v>
      </c>
      <c r="AW128" s="166"/>
      <c r="AX128" s="167"/>
      <c r="AY128" s="167" t="s">
        <v>20</v>
      </c>
      <c r="AZ128" s="167"/>
      <c r="BA128" s="170"/>
      <c r="BB128" s="151"/>
      <c r="BC128" s="152"/>
      <c r="BD128"/>
      <c r="BE128" s="20"/>
      <c r="BF128" s="20"/>
      <c r="BG128" s="20"/>
      <c r="BH128" s="20"/>
      <c r="BI128" s="20"/>
      <c r="BJ128" s="20"/>
      <c r="BK128" s="20"/>
      <c r="BL128" s="20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7"/>
      <c r="BX128" s="77"/>
      <c r="BY128" s="77"/>
      <c r="BZ128" s="77"/>
      <c r="CA128" s="77"/>
      <c r="CB128" s="77"/>
      <c r="CC128" s="78"/>
      <c r="CD128" s="78"/>
      <c r="CE128" s="78"/>
      <c r="CF128" s="78"/>
      <c r="CG128" s="79"/>
      <c r="CH128" s="77"/>
      <c r="CI128" s="77"/>
      <c r="CJ128" s="78"/>
      <c r="CK128" s="78"/>
      <c r="CL128" s="78"/>
      <c r="CM128" s="78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/>
    </row>
    <row r="129" spans="2:103" ht="12" customHeight="1" thickBot="1">
      <c r="B129" s="173"/>
      <c r="C129" s="153"/>
      <c r="D129" s="173"/>
      <c r="E129" s="153"/>
      <c r="F129" s="153"/>
      <c r="G129" s="153"/>
      <c r="H129" s="153"/>
      <c r="I129" s="154"/>
      <c r="J129" s="161"/>
      <c r="K129" s="162"/>
      <c r="L129" s="162"/>
      <c r="M129" s="162"/>
      <c r="N129" s="163"/>
      <c r="O129" s="155" t="s">
        <v>58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80"/>
      <c r="AF129" s="156" t="s">
        <v>59</v>
      </c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7"/>
      <c r="AW129" s="168"/>
      <c r="AX129" s="169"/>
      <c r="AY129" s="169"/>
      <c r="AZ129" s="169"/>
      <c r="BA129" s="171"/>
      <c r="BB129" s="153"/>
      <c r="BC129" s="154"/>
      <c r="BD129"/>
      <c r="BE129" s="20"/>
      <c r="BF129" s="20"/>
      <c r="BG129" s="20"/>
      <c r="BH129" s="20"/>
      <c r="BI129" s="20"/>
      <c r="BJ129" s="20"/>
      <c r="BK129" s="20"/>
      <c r="BL129" s="20"/>
      <c r="BM129" s="76"/>
      <c r="BN129" s="76"/>
      <c r="BO129" s="76"/>
      <c r="BP129" s="76"/>
      <c r="BQ129" s="76"/>
      <c r="BR129" s="76"/>
      <c r="BS129" s="76"/>
      <c r="BT129" s="76"/>
      <c r="BU129" s="76"/>
      <c r="BV129" s="77"/>
      <c r="BW129" s="77"/>
      <c r="BX129" s="77"/>
      <c r="BY129" s="77"/>
      <c r="BZ129" s="77"/>
      <c r="CA129" s="77"/>
      <c r="CB129" s="77"/>
      <c r="CC129" s="78"/>
      <c r="CD129" s="78"/>
      <c r="CE129" s="78"/>
      <c r="CF129" s="78"/>
      <c r="CG129" s="79"/>
      <c r="CH129" s="77"/>
      <c r="CI129" s="77"/>
      <c r="CJ129" s="78"/>
      <c r="CK129" s="78"/>
      <c r="CL129" s="78"/>
      <c r="CM129" s="78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/>
    </row>
    <row r="130" spans="56:103" ht="12.75">
      <c r="BD130"/>
      <c r="BE130" s="20"/>
      <c r="BF130" s="20"/>
      <c r="BG130" s="20"/>
      <c r="BH130" s="20"/>
      <c r="BI130" s="20"/>
      <c r="BJ130" s="20"/>
      <c r="BK130" s="20"/>
      <c r="BL130" s="20"/>
      <c r="BM130" s="76"/>
      <c r="BN130" s="76"/>
      <c r="BO130" s="76"/>
      <c r="BP130" s="76"/>
      <c r="BQ130" s="76"/>
      <c r="BR130" s="76"/>
      <c r="BS130" s="76"/>
      <c r="BT130" s="76"/>
      <c r="BU130" s="76"/>
      <c r="BV130" s="77"/>
      <c r="BW130" s="77"/>
      <c r="BX130" s="77"/>
      <c r="BY130" s="77"/>
      <c r="BZ130" s="77"/>
      <c r="CA130" s="77"/>
      <c r="CB130" s="77"/>
      <c r="CC130" s="78"/>
      <c r="CD130" s="78"/>
      <c r="CE130" s="78"/>
      <c r="CF130" s="78"/>
      <c r="CG130" s="79"/>
      <c r="CH130" s="77"/>
      <c r="CI130" s="77"/>
      <c r="CJ130" s="78"/>
      <c r="CK130" s="78"/>
      <c r="CL130" s="78"/>
      <c r="CM130" s="78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/>
    </row>
    <row r="131" spans="2:103" ht="12.75">
      <c r="B131" s="1" t="s">
        <v>38</v>
      </c>
      <c r="BD131"/>
      <c r="BE131" s="7"/>
      <c r="BF131" s="7"/>
      <c r="BG131" s="7"/>
      <c r="BH131" s="7"/>
      <c r="BI131" s="7"/>
      <c r="BJ131" s="7"/>
      <c r="BK131" s="7"/>
      <c r="BL131" s="7"/>
      <c r="BM131" s="78"/>
      <c r="BN131" s="78"/>
      <c r="BO131" s="78"/>
      <c r="BP131" s="78"/>
      <c r="BQ131" s="78"/>
      <c r="BR131" s="78"/>
      <c r="BS131" s="78"/>
      <c r="BT131" s="78"/>
      <c r="BU131" s="78"/>
      <c r="BV131" s="77"/>
      <c r="BW131" s="77"/>
      <c r="BX131" s="77"/>
      <c r="BY131" s="77"/>
      <c r="BZ131" s="77"/>
      <c r="CA131" s="77"/>
      <c r="CB131" s="77"/>
      <c r="CC131" s="78"/>
      <c r="CD131" s="78"/>
      <c r="CE131" s="78"/>
      <c r="CF131" s="78"/>
      <c r="CG131" s="79"/>
      <c r="CH131" s="77"/>
      <c r="CI131" s="77"/>
      <c r="CJ131" s="78"/>
      <c r="CK131" s="78"/>
      <c r="CL131" s="78"/>
      <c r="CM131" s="78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/>
    </row>
    <row r="132" spans="56:103" ht="13.5" thickBot="1">
      <c r="BD132"/>
      <c r="BE132" s="20"/>
      <c r="BF132" s="20"/>
      <c r="BG132" s="20"/>
      <c r="BH132" s="20"/>
      <c r="BI132" s="20"/>
      <c r="BJ132" s="20"/>
      <c r="BK132" s="20"/>
      <c r="BL132" s="20"/>
      <c r="BM132" s="76"/>
      <c r="BN132" s="76"/>
      <c r="BO132" s="76"/>
      <c r="BP132" s="76"/>
      <c r="BQ132" s="76"/>
      <c r="BR132" s="76"/>
      <c r="BS132" s="76"/>
      <c r="BT132" s="76"/>
      <c r="BU132" s="76"/>
      <c r="BV132" s="77"/>
      <c r="BW132" s="77"/>
      <c r="BX132" s="77"/>
      <c r="BY132" s="77"/>
      <c r="BZ132" s="77"/>
      <c r="CA132" s="77"/>
      <c r="CB132" s="77"/>
      <c r="CC132" s="78"/>
      <c r="CD132" s="78"/>
      <c r="CE132" s="78"/>
      <c r="CF132" s="78"/>
      <c r="CG132" s="79"/>
      <c r="CH132" s="77"/>
      <c r="CI132" s="77"/>
      <c r="CJ132" s="78"/>
      <c r="CK132" s="78"/>
      <c r="CL132" s="78"/>
      <c r="CM132" s="78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/>
    </row>
    <row r="133" spans="9:103" ht="25.5" customHeight="1">
      <c r="I133" s="199" t="s">
        <v>9</v>
      </c>
      <c r="J133" s="200"/>
      <c r="K133" s="200"/>
      <c r="L133" s="84"/>
      <c r="M133" s="201" t="str">
        <f>IF(ISBLANK($AZ$128)," ",IF($AW$128&gt;$AZ$128,$O$128,IF($AZ$128&gt;$AW$128,$AF$128)))</f>
        <v> 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2"/>
      <c r="BD133"/>
      <c r="BE133" s="20"/>
      <c r="BF133" s="20"/>
      <c r="BG133" s="20"/>
      <c r="BH133" s="20"/>
      <c r="BI133" s="20"/>
      <c r="BJ133" s="20"/>
      <c r="BK133" s="20"/>
      <c r="BL133" s="20"/>
      <c r="BM133" s="76"/>
      <c r="BN133" s="76"/>
      <c r="BO133" s="76"/>
      <c r="BP133" s="76"/>
      <c r="BQ133" s="76"/>
      <c r="BR133" s="76"/>
      <c r="BS133" s="76"/>
      <c r="BT133" s="76"/>
      <c r="BU133" s="76"/>
      <c r="BV133" s="77"/>
      <c r="BW133" s="77"/>
      <c r="BX133" s="77"/>
      <c r="BY133" s="77"/>
      <c r="BZ133" s="77"/>
      <c r="CA133" s="77"/>
      <c r="CB133" s="77"/>
      <c r="CC133" s="78"/>
      <c r="CD133" s="78"/>
      <c r="CE133" s="78"/>
      <c r="CF133" s="78"/>
      <c r="CG133" s="79"/>
      <c r="CH133" s="77"/>
      <c r="CI133" s="77"/>
      <c r="CJ133" s="78"/>
      <c r="CK133" s="78"/>
      <c r="CL133" s="78"/>
      <c r="CM133" s="78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/>
    </row>
    <row r="134" spans="9:103" ht="25.5" customHeight="1">
      <c r="I134" s="195" t="s">
        <v>10</v>
      </c>
      <c r="J134" s="196"/>
      <c r="K134" s="196"/>
      <c r="L134" s="85"/>
      <c r="M134" s="197" t="str">
        <f>IF(ISBLANK($AZ$128)," ",IF($AW$128&lt;$AZ$128,$O$128,IF($AZ$128&lt;$AW$128,$AF$128)))</f>
        <v> </v>
      </c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8"/>
      <c r="BD134"/>
      <c r="BE134" s="20"/>
      <c r="BF134" s="20"/>
      <c r="BG134" s="20"/>
      <c r="BH134" s="20"/>
      <c r="BI134" s="20"/>
      <c r="BJ134" s="20"/>
      <c r="BK134" s="20"/>
      <c r="BL134" s="20"/>
      <c r="BM134" s="76"/>
      <c r="BN134" s="76"/>
      <c r="BO134" s="76"/>
      <c r="BP134" s="76"/>
      <c r="BQ134" s="76"/>
      <c r="BR134" s="76"/>
      <c r="BS134" s="76"/>
      <c r="BT134" s="76"/>
      <c r="BU134" s="76"/>
      <c r="BV134" s="77"/>
      <c r="BW134" s="77"/>
      <c r="BX134" s="77"/>
      <c r="BY134" s="77"/>
      <c r="BZ134" s="77"/>
      <c r="CA134" s="77"/>
      <c r="CB134" s="77"/>
      <c r="CC134" s="78"/>
      <c r="CD134" s="78"/>
      <c r="CE134" s="78"/>
      <c r="CF134" s="78"/>
      <c r="CG134" s="79"/>
      <c r="CH134" s="77"/>
      <c r="CI134" s="77"/>
      <c r="CJ134" s="78"/>
      <c r="CK134" s="78"/>
      <c r="CL134" s="78"/>
      <c r="CM134" s="78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/>
    </row>
    <row r="135" spans="9:103" ht="25.5" customHeight="1">
      <c r="I135" s="195" t="s">
        <v>11</v>
      </c>
      <c r="J135" s="196"/>
      <c r="K135" s="196"/>
      <c r="L135" s="85"/>
      <c r="M135" s="197" t="str">
        <f>IF(ISBLANK($AZ$124)," ",IF($AW$124&gt;$AZ$124,$O$124,IF($AZ$124&gt;$AW$124,$AF$124)))</f>
        <v> </v>
      </c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8"/>
      <c r="BD135"/>
      <c r="BE135" s="20"/>
      <c r="BF135" s="20"/>
      <c r="BG135" s="20"/>
      <c r="BH135" s="20"/>
      <c r="BI135" s="20"/>
      <c r="BJ135" s="20"/>
      <c r="BK135" s="20"/>
      <c r="BL135" s="20"/>
      <c r="BM135" s="76"/>
      <c r="BN135" s="76"/>
      <c r="BO135" s="76"/>
      <c r="BP135" s="76"/>
      <c r="BQ135" s="76"/>
      <c r="BR135" s="76"/>
      <c r="BS135" s="76"/>
      <c r="BT135" s="76"/>
      <c r="BU135" s="76"/>
      <c r="BV135" s="77"/>
      <c r="BW135" s="77"/>
      <c r="BX135" s="77"/>
      <c r="BY135" s="77"/>
      <c r="BZ135" s="77"/>
      <c r="CA135" s="77"/>
      <c r="CB135" s="77"/>
      <c r="CC135" s="78"/>
      <c r="CD135" s="78"/>
      <c r="CE135" s="78"/>
      <c r="CF135" s="78"/>
      <c r="CG135" s="79"/>
      <c r="CH135" s="77"/>
      <c r="CI135" s="77"/>
      <c r="CJ135" s="78"/>
      <c r="CK135" s="78"/>
      <c r="CL135" s="78"/>
      <c r="CM135" s="78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/>
    </row>
    <row r="136" spans="9:103" ht="25.5" customHeight="1" thickBot="1">
      <c r="I136" s="191" t="s">
        <v>12</v>
      </c>
      <c r="J136" s="192"/>
      <c r="K136" s="192"/>
      <c r="L136" s="86"/>
      <c r="M136" s="193" t="str">
        <f>IF(ISBLANK($AZ$124)," ",IF($AW$124&lt;$AZ$124,$O$124,IF($AZ$124&lt;$AW$124,$AF$124)))</f>
        <v> </v>
      </c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4"/>
      <c r="BD136"/>
      <c r="BE136" s="20"/>
      <c r="BF136" s="20"/>
      <c r="BG136" s="20"/>
      <c r="BH136" s="20"/>
      <c r="BI136" s="20"/>
      <c r="BJ136" s="20"/>
      <c r="BK136" s="20"/>
      <c r="BL136" s="20"/>
      <c r="BM136" s="76"/>
      <c r="BN136" s="76"/>
      <c r="BO136" s="76"/>
      <c r="BP136" s="76"/>
      <c r="BQ136" s="76"/>
      <c r="BR136" s="76"/>
      <c r="BS136" s="76"/>
      <c r="BT136" s="76"/>
      <c r="BU136" s="76"/>
      <c r="BV136" s="77"/>
      <c r="BW136" s="77"/>
      <c r="BX136" s="77"/>
      <c r="BY136" s="77"/>
      <c r="BZ136" s="77"/>
      <c r="CA136" s="77"/>
      <c r="CB136" s="77"/>
      <c r="CC136" s="78"/>
      <c r="CD136" s="78"/>
      <c r="CE136" s="78"/>
      <c r="CF136" s="78"/>
      <c r="CG136" s="79"/>
      <c r="CH136" s="77"/>
      <c r="CI136" s="77"/>
      <c r="CJ136" s="78"/>
      <c r="CK136" s="78"/>
      <c r="CL136" s="78"/>
      <c r="CM136" s="78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/>
    </row>
  </sheetData>
  <sheetProtection/>
  <mergeCells count="735">
    <mergeCell ref="D60:F60"/>
    <mergeCell ref="B60:C60"/>
    <mergeCell ref="S83:T83"/>
    <mergeCell ref="BB60:BC60"/>
    <mergeCell ref="AW60:BA60"/>
    <mergeCell ref="O60:AV60"/>
    <mergeCell ref="J60:N60"/>
    <mergeCell ref="G60:I60"/>
    <mergeCell ref="X83:Z83"/>
    <mergeCell ref="V81:W81"/>
    <mergeCell ref="CC32:CE32"/>
    <mergeCell ref="CJ32:CL32"/>
    <mergeCell ref="AF61:AV61"/>
    <mergeCell ref="AW61:AX61"/>
    <mergeCell ref="AZ61:BA61"/>
    <mergeCell ref="BB61:BC61"/>
    <mergeCell ref="BB54:BC54"/>
    <mergeCell ref="BB55:BC55"/>
    <mergeCell ref="AZ52:BA52"/>
    <mergeCell ref="AF51:AV51"/>
    <mergeCell ref="AY84:AZ84"/>
    <mergeCell ref="BA84:BC84"/>
    <mergeCell ref="AE84:AF84"/>
    <mergeCell ref="AG84:AR84"/>
    <mergeCell ref="AY83:AZ83"/>
    <mergeCell ref="BA83:BC83"/>
    <mergeCell ref="AV84:AW84"/>
    <mergeCell ref="AS84:AU84"/>
    <mergeCell ref="X84:Z84"/>
    <mergeCell ref="B87:O87"/>
    <mergeCell ref="P87:R87"/>
    <mergeCell ref="S87:W87"/>
    <mergeCell ref="B88:C88"/>
    <mergeCell ref="D88:O88"/>
    <mergeCell ref="P88:R88"/>
    <mergeCell ref="S88:T88"/>
    <mergeCell ref="V88:W88"/>
    <mergeCell ref="B84:C84"/>
    <mergeCell ref="D84:O84"/>
    <mergeCell ref="P84:R84"/>
    <mergeCell ref="S84:T84"/>
    <mergeCell ref="V84:W84"/>
    <mergeCell ref="V83:W83"/>
    <mergeCell ref="B83:C83"/>
    <mergeCell ref="D83:O83"/>
    <mergeCell ref="P83:R83"/>
    <mergeCell ref="B81:C81"/>
    <mergeCell ref="D81:O81"/>
    <mergeCell ref="P81:R81"/>
    <mergeCell ref="S81:T81"/>
    <mergeCell ref="B82:C82"/>
    <mergeCell ref="D82:O82"/>
    <mergeCell ref="P82:R82"/>
    <mergeCell ref="S82:T82"/>
    <mergeCell ref="B53:C53"/>
    <mergeCell ref="D53:F53"/>
    <mergeCell ref="G53:I53"/>
    <mergeCell ref="BB52:BC52"/>
    <mergeCell ref="BB53:BC53"/>
    <mergeCell ref="BB50:BC50"/>
    <mergeCell ref="D51:F51"/>
    <mergeCell ref="G51:I51"/>
    <mergeCell ref="J51:N51"/>
    <mergeCell ref="O51:AD51"/>
    <mergeCell ref="AW51:AX51"/>
    <mergeCell ref="AZ51:BA51"/>
    <mergeCell ref="BB51:BC51"/>
    <mergeCell ref="G50:I50"/>
    <mergeCell ref="J50:N50"/>
    <mergeCell ref="O50:AD50"/>
    <mergeCell ref="AF50:AV50"/>
    <mergeCell ref="AW50:AX50"/>
    <mergeCell ref="AZ50:BA50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D48:F48"/>
    <mergeCell ref="G48:I48"/>
    <mergeCell ref="J48:N48"/>
    <mergeCell ref="O48:AD48"/>
    <mergeCell ref="AF48:AV48"/>
    <mergeCell ref="AW48:AX48"/>
    <mergeCell ref="AZ46:BA46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G44:I44"/>
    <mergeCell ref="J44:N44"/>
    <mergeCell ref="O44:AD44"/>
    <mergeCell ref="AF44:AV44"/>
    <mergeCell ref="AW44:AX44"/>
    <mergeCell ref="AZ44:BA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J41:N41"/>
    <mergeCell ref="O41:AD41"/>
    <mergeCell ref="AF41:AV41"/>
    <mergeCell ref="AW41:AX41"/>
    <mergeCell ref="G41:I41"/>
    <mergeCell ref="AZ41:BA41"/>
    <mergeCell ref="BB41:BC41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BB36:BC36"/>
    <mergeCell ref="AF35:AV35"/>
    <mergeCell ref="AW35:AX35"/>
    <mergeCell ref="AZ35:BA35"/>
    <mergeCell ref="BB35:BC35"/>
    <mergeCell ref="AF36:AV36"/>
    <mergeCell ref="D38:F38"/>
    <mergeCell ref="G38:I38"/>
    <mergeCell ref="D37:F37"/>
    <mergeCell ref="G37:I37"/>
    <mergeCell ref="AW37:AX37"/>
    <mergeCell ref="AZ39:BA39"/>
    <mergeCell ref="O39:AD39"/>
    <mergeCell ref="AW39:AX39"/>
    <mergeCell ref="D34:F34"/>
    <mergeCell ref="G34:I34"/>
    <mergeCell ref="O34:AD34"/>
    <mergeCell ref="O37:AD37"/>
    <mergeCell ref="D35:F35"/>
    <mergeCell ref="G35:I35"/>
    <mergeCell ref="J35:N35"/>
    <mergeCell ref="O35:AD35"/>
    <mergeCell ref="O36:AD36"/>
    <mergeCell ref="J34:N34"/>
    <mergeCell ref="B51:C51"/>
    <mergeCell ref="D33:F33"/>
    <mergeCell ref="D40:F40"/>
    <mergeCell ref="D39:F39"/>
    <mergeCell ref="D41:F41"/>
    <mergeCell ref="D44:F44"/>
    <mergeCell ref="D47:F47"/>
    <mergeCell ref="D50:F50"/>
    <mergeCell ref="D36:F36"/>
    <mergeCell ref="B47:C47"/>
    <mergeCell ref="B31:C31"/>
    <mergeCell ref="B33:C33"/>
    <mergeCell ref="B34:C34"/>
    <mergeCell ref="B38:C38"/>
    <mergeCell ref="B32:C32"/>
    <mergeCell ref="B35:C35"/>
    <mergeCell ref="B36:C36"/>
    <mergeCell ref="B37:C37"/>
    <mergeCell ref="G31:I31"/>
    <mergeCell ref="D31:F31"/>
    <mergeCell ref="BB31:BC31"/>
    <mergeCell ref="AW31:BA31"/>
    <mergeCell ref="J31:N31"/>
    <mergeCell ref="O31:AV31"/>
    <mergeCell ref="D32:F32"/>
    <mergeCell ref="G32:I32"/>
    <mergeCell ref="J32:N32"/>
    <mergeCell ref="B22:Z22"/>
    <mergeCell ref="B24:C24"/>
    <mergeCell ref="D24:X24"/>
    <mergeCell ref="Y24:Z24"/>
    <mergeCell ref="B23:C23"/>
    <mergeCell ref="D23:X23"/>
    <mergeCell ref="Y23:Z23"/>
    <mergeCell ref="B18:C18"/>
    <mergeCell ref="B19:C19"/>
    <mergeCell ref="D19:X19"/>
    <mergeCell ref="AE19:AF19"/>
    <mergeCell ref="Y19:Z19"/>
    <mergeCell ref="Y20:Z20"/>
    <mergeCell ref="D18:X18"/>
    <mergeCell ref="AE18:AF18"/>
    <mergeCell ref="Y18:Z18"/>
    <mergeCell ref="B20:C20"/>
    <mergeCell ref="B16:C16"/>
    <mergeCell ref="AE16:AF16"/>
    <mergeCell ref="Y16:Z16"/>
    <mergeCell ref="B17:C17"/>
    <mergeCell ref="D16:X16"/>
    <mergeCell ref="D17:X17"/>
    <mergeCell ref="AE17:AF17"/>
    <mergeCell ref="Y17:Z17"/>
    <mergeCell ref="B48:C48"/>
    <mergeCell ref="B49:C49"/>
    <mergeCell ref="B50:C50"/>
    <mergeCell ref="B39:C39"/>
    <mergeCell ref="B40:C40"/>
    <mergeCell ref="B43:C43"/>
    <mergeCell ref="B44:C44"/>
    <mergeCell ref="B45:C45"/>
    <mergeCell ref="B46:C46"/>
    <mergeCell ref="B41:C41"/>
    <mergeCell ref="G54:I54"/>
    <mergeCell ref="O33:AD33"/>
    <mergeCell ref="AF33:AV33"/>
    <mergeCell ref="J33:N33"/>
    <mergeCell ref="G33:I33"/>
    <mergeCell ref="G36:I36"/>
    <mergeCell ref="G40:I40"/>
    <mergeCell ref="G39:I39"/>
    <mergeCell ref="J36:N36"/>
    <mergeCell ref="AF39:AV39"/>
    <mergeCell ref="J61:N61"/>
    <mergeCell ref="B42:C42"/>
    <mergeCell ref="AE82:AF82"/>
    <mergeCell ref="AG82:AR82"/>
    <mergeCell ref="AS81:AU81"/>
    <mergeCell ref="AE81:AF81"/>
    <mergeCell ref="AG81:AR81"/>
    <mergeCell ref="AF53:AV53"/>
    <mergeCell ref="B54:C54"/>
    <mergeCell ref="D54:F54"/>
    <mergeCell ref="AG17:BA17"/>
    <mergeCell ref="BB27:BC27"/>
    <mergeCell ref="AE80:AR80"/>
    <mergeCell ref="J52:N52"/>
    <mergeCell ref="O52:AD52"/>
    <mergeCell ref="AF52:AV52"/>
    <mergeCell ref="AW52:AX52"/>
    <mergeCell ref="AZ53:BA53"/>
    <mergeCell ref="AZ55:BA55"/>
    <mergeCell ref="J54:N54"/>
    <mergeCell ref="AG18:BA18"/>
    <mergeCell ref="AF32:AV32"/>
    <mergeCell ref="AE23:AF23"/>
    <mergeCell ref="AG23:BA23"/>
    <mergeCell ref="BB23:BC23"/>
    <mergeCell ref="AE24:AF24"/>
    <mergeCell ref="AG24:BA24"/>
    <mergeCell ref="BB32:BC32"/>
    <mergeCell ref="AW32:AX32"/>
    <mergeCell ref="BB24:BC24"/>
    <mergeCell ref="AY89:AZ89"/>
    <mergeCell ref="AS82:AU82"/>
    <mergeCell ref="AV82:AW82"/>
    <mergeCell ref="AY82:AZ82"/>
    <mergeCell ref="BA82:BC82"/>
    <mergeCell ref="BB33:BC33"/>
    <mergeCell ref="AV80:AZ80"/>
    <mergeCell ref="BA80:BC80"/>
    <mergeCell ref="AW36:AX36"/>
    <mergeCell ref="BB34:BC34"/>
    <mergeCell ref="B89:C89"/>
    <mergeCell ref="D89:O89"/>
    <mergeCell ref="V91:W91"/>
    <mergeCell ref="X91:Z91"/>
    <mergeCell ref="B90:C90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6:BA16"/>
    <mergeCell ref="AE22:BC22"/>
    <mergeCell ref="BB16:BC16"/>
    <mergeCell ref="BB18:BC18"/>
    <mergeCell ref="AG19:BA19"/>
    <mergeCell ref="BB19:BC19"/>
    <mergeCell ref="AE20:AF20"/>
    <mergeCell ref="AG20:BA20"/>
    <mergeCell ref="BB20:BC20"/>
    <mergeCell ref="BB17:BC17"/>
    <mergeCell ref="B25:C25"/>
    <mergeCell ref="D25:X25"/>
    <mergeCell ref="Y25:Z25"/>
    <mergeCell ref="B26:C26"/>
    <mergeCell ref="D26:X26"/>
    <mergeCell ref="Y27:Z27"/>
    <mergeCell ref="Y26:Z26"/>
    <mergeCell ref="B27:C27"/>
    <mergeCell ref="D27:X27"/>
    <mergeCell ref="AE25:AF25"/>
    <mergeCell ref="AG25:BA25"/>
    <mergeCell ref="BB25:BC25"/>
    <mergeCell ref="BB26:BC26"/>
    <mergeCell ref="AE27:AF27"/>
    <mergeCell ref="AE26:AF26"/>
    <mergeCell ref="AG26:BA26"/>
    <mergeCell ref="AZ32:BA32"/>
    <mergeCell ref="AW33:AX33"/>
    <mergeCell ref="AZ33:BA33"/>
    <mergeCell ref="AF37:AV37"/>
    <mergeCell ref="AW34:AX34"/>
    <mergeCell ref="AG27:BA27"/>
    <mergeCell ref="AZ34:BA34"/>
    <mergeCell ref="AZ37:BA37"/>
    <mergeCell ref="AZ36:BA36"/>
    <mergeCell ref="AF34:AV34"/>
    <mergeCell ref="X88:Z88"/>
    <mergeCell ref="V89:W89"/>
    <mergeCell ref="X89:Z89"/>
    <mergeCell ref="O62:AD62"/>
    <mergeCell ref="AF62:AV62"/>
    <mergeCell ref="AW62:AX62"/>
    <mergeCell ref="X87:Z87"/>
    <mergeCell ref="AE87:AR87"/>
    <mergeCell ref="AS87:AU87"/>
    <mergeCell ref="AW63:AX63"/>
    <mergeCell ref="S90:T90"/>
    <mergeCell ref="V90:W90"/>
    <mergeCell ref="X90:Z90"/>
    <mergeCell ref="P89:R89"/>
    <mergeCell ref="S89:T89"/>
    <mergeCell ref="O54:AD54"/>
    <mergeCell ref="X80:Z80"/>
    <mergeCell ref="X81:Z81"/>
    <mergeCell ref="V82:W82"/>
    <mergeCell ref="X82:Z82"/>
    <mergeCell ref="AV90:AW90"/>
    <mergeCell ref="AS89:AU89"/>
    <mergeCell ref="AV89:AW89"/>
    <mergeCell ref="B91:C91"/>
    <mergeCell ref="D91:O91"/>
    <mergeCell ref="P91:R91"/>
    <mergeCell ref="S91:T91"/>
    <mergeCell ref="AG89:AR89"/>
    <mergeCell ref="AS91:AU91"/>
    <mergeCell ref="D90:O90"/>
    <mergeCell ref="AV91:AW91"/>
    <mergeCell ref="BA87:BC87"/>
    <mergeCell ref="AE88:AF88"/>
    <mergeCell ref="AG88:AR88"/>
    <mergeCell ref="AS88:AU88"/>
    <mergeCell ref="AV88:AW88"/>
    <mergeCell ref="AY88:AZ88"/>
    <mergeCell ref="BA88:BC88"/>
    <mergeCell ref="AE89:AF89"/>
    <mergeCell ref="AS90:AU90"/>
    <mergeCell ref="H96:L96"/>
    <mergeCell ref="U96:V96"/>
    <mergeCell ref="X96:AB96"/>
    <mergeCell ref="AL96:AP96"/>
    <mergeCell ref="AE90:AF90"/>
    <mergeCell ref="AG90:AR90"/>
    <mergeCell ref="AE91:AF91"/>
    <mergeCell ref="AG91:AR91"/>
    <mergeCell ref="AE92:AF92"/>
    <mergeCell ref="AG92:AR92"/>
    <mergeCell ref="AW116:AX117"/>
    <mergeCell ref="AY116:AY117"/>
    <mergeCell ref="AZ116:BA117"/>
    <mergeCell ref="B115:C115"/>
    <mergeCell ref="D115:I115"/>
    <mergeCell ref="J115:N115"/>
    <mergeCell ref="O115:AV115"/>
    <mergeCell ref="D119:I119"/>
    <mergeCell ref="J119:N119"/>
    <mergeCell ref="O119:AV119"/>
    <mergeCell ref="AW115:BA115"/>
    <mergeCell ref="BB115:BC115"/>
    <mergeCell ref="B116:C117"/>
    <mergeCell ref="D116:I117"/>
    <mergeCell ref="J116:N117"/>
    <mergeCell ref="O116:AD116"/>
    <mergeCell ref="AF116:AV116"/>
    <mergeCell ref="B120:C121"/>
    <mergeCell ref="D120:I121"/>
    <mergeCell ref="J120:N121"/>
    <mergeCell ref="O120:AD120"/>
    <mergeCell ref="BB116:BC117"/>
    <mergeCell ref="O117:AD117"/>
    <mergeCell ref="AF117:AV117"/>
    <mergeCell ref="AW119:BA119"/>
    <mergeCell ref="BB119:BC119"/>
    <mergeCell ref="B119:C119"/>
    <mergeCell ref="I133:K133"/>
    <mergeCell ref="M133:AV133"/>
    <mergeCell ref="AZ128:BA129"/>
    <mergeCell ref="BB120:BC121"/>
    <mergeCell ref="O121:AD121"/>
    <mergeCell ref="AF121:AV121"/>
    <mergeCell ref="AF120:AV120"/>
    <mergeCell ref="AW120:AX121"/>
    <mergeCell ref="AY120:AY121"/>
    <mergeCell ref="AZ120:BA121"/>
    <mergeCell ref="AW123:BA123"/>
    <mergeCell ref="BB123:BC123"/>
    <mergeCell ref="AF124:AV124"/>
    <mergeCell ref="AW124:AX125"/>
    <mergeCell ref="AY124:AY125"/>
    <mergeCell ref="BB124:BC125"/>
    <mergeCell ref="AF125:AV125"/>
    <mergeCell ref="B128:C129"/>
    <mergeCell ref="D128:I129"/>
    <mergeCell ref="J128:N129"/>
    <mergeCell ref="O128:AD128"/>
    <mergeCell ref="I136:K136"/>
    <mergeCell ref="M136:AV136"/>
    <mergeCell ref="I134:K134"/>
    <mergeCell ref="M134:AV134"/>
    <mergeCell ref="I135:K135"/>
    <mergeCell ref="M135:AV135"/>
    <mergeCell ref="AW127:BA127"/>
    <mergeCell ref="AZ124:BA125"/>
    <mergeCell ref="O124:AD124"/>
    <mergeCell ref="B127:C127"/>
    <mergeCell ref="D127:I127"/>
    <mergeCell ref="J127:N127"/>
    <mergeCell ref="O127:AV127"/>
    <mergeCell ref="O125:AD125"/>
    <mergeCell ref="B123:C123"/>
    <mergeCell ref="D123:I123"/>
    <mergeCell ref="J123:N123"/>
    <mergeCell ref="O123:AV123"/>
    <mergeCell ref="B124:C125"/>
    <mergeCell ref="D124:I125"/>
    <mergeCell ref="J124:N125"/>
    <mergeCell ref="D98:I98"/>
    <mergeCell ref="J98:N98"/>
    <mergeCell ref="O98:AV98"/>
    <mergeCell ref="BB128:BC129"/>
    <mergeCell ref="O129:AD129"/>
    <mergeCell ref="AF129:AV129"/>
    <mergeCell ref="BB127:BC127"/>
    <mergeCell ref="AF128:AV128"/>
    <mergeCell ref="AW128:AX129"/>
    <mergeCell ref="AY128:AY129"/>
    <mergeCell ref="AW98:BA98"/>
    <mergeCell ref="BB98:BC98"/>
    <mergeCell ref="B99:C100"/>
    <mergeCell ref="D99:I100"/>
    <mergeCell ref="O99:AD99"/>
    <mergeCell ref="AF99:AV99"/>
    <mergeCell ref="AW99:AX100"/>
    <mergeCell ref="AY99:AY100"/>
    <mergeCell ref="AZ99:BA100"/>
    <mergeCell ref="B98:C98"/>
    <mergeCell ref="BB99:BC100"/>
    <mergeCell ref="O100:AD100"/>
    <mergeCell ref="AF100:AV100"/>
    <mergeCell ref="B102:C102"/>
    <mergeCell ref="D102:I102"/>
    <mergeCell ref="J102:N102"/>
    <mergeCell ref="O102:AV102"/>
    <mergeCell ref="AW102:BA102"/>
    <mergeCell ref="BB102:BC102"/>
    <mergeCell ref="AW103:AX104"/>
    <mergeCell ref="AY103:AY104"/>
    <mergeCell ref="AZ103:BA104"/>
    <mergeCell ref="B103:C104"/>
    <mergeCell ref="D103:I104"/>
    <mergeCell ref="J103:N104"/>
    <mergeCell ref="O103:AD103"/>
    <mergeCell ref="BB103:BC104"/>
    <mergeCell ref="O104:AD104"/>
    <mergeCell ref="AF104:AV104"/>
    <mergeCell ref="B106:C106"/>
    <mergeCell ref="D106:I106"/>
    <mergeCell ref="J106:N106"/>
    <mergeCell ref="O106:AV106"/>
    <mergeCell ref="AW106:BA106"/>
    <mergeCell ref="BB106:BC106"/>
    <mergeCell ref="AF103:AV103"/>
    <mergeCell ref="J110:N110"/>
    <mergeCell ref="O110:AV110"/>
    <mergeCell ref="AW110:BA110"/>
    <mergeCell ref="BB110:BC110"/>
    <mergeCell ref="AF107:AV107"/>
    <mergeCell ref="AW107:AX108"/>
    <mergeCell ref="AY107:AY108"/>
    <mergeCell ref="AZ107:BA108"/>
    <mergeCell ref="AF108:AV108"/>
    <mergeCell ref="B111:C112"/>
    <mergeCell ref="D111:I112"/>
    <mergeCell ref="J111:N112"/>
    <mergeCell ref="O111:AD111"/>
    <mergeCell ref="B107:C108"/>
    <mergeCell ref="D107:I108"/>
    <mergeCell ref="O107:AD107"/>
    <mergeCell ref="J107:N108"/>
    <mergeCell ref="B110:C110"/>
    <mergeCell ref="D110:I110"/>
    <mergeCell ref="BB111:BC112"/>
    <mergeCell ref="O112:AD112"/>
    <mergeCell ref="AF112:AV112"/>
    <mergeCell ref="J99:N100"/>
    <mergeCell ref="AF111:AV111"/>
    <mergeCell ref="AW111:AX112"/>
    <mergeCell ref="AY111:AY112"/>
    <mergeCell ref="AZ111:BA112"/>
    <mergeCell ref="BB107:BC108"/>
    <mergeCell ref="O108:AD108"/>
    <mergeCell ref="D20:X20"/>
    <mergeCell ref="O61:AD61"/>
    <mergeCell ref="O55:AD55"/>
    <mergeCell ref="O53:AD53"/>
    <mergeCell ref="O32:AD32"/>
    <mergeCell ref="B52:C52"/>
    <mergeCell ref="D52:F52"/>
    <mergeCell ref="G52:I52"/>
    <mergeCell ref="B61:C61"/>
    <mergeCell ref="D61:F61"/>
    <mergeCell ref="CC40:CE40"/>
    <mergeCell ref="D55:F55"/>
    <mergeCell ref="G55:I55"/>
    <mergeCell ref="J55:N55"/>
    <mergeCell ref="AZ54:BA54"/>
    <mergeCell ref="J53:N53"/>
    <mergeCell ref="AW55:AX55"/>
    <mergeCell ref="AF54:AV54"/>
    <mergeCell ref="AW54:AX54"/>
    <mergeCell ref="AW53:AX53"/>
    <mergeCell ref="CJ40:CL40"/>
    <mergeCell ref="AF55:AV55"/>
    <mergeCell ref="B55:C55"/>
    <mergeCell ref="AZ62:BA62"/>
    <mergeCell ref="B62:C62"/>
    <mergeCell ref="D62:F62"/>
    <mergeCell ref="G62:I62"/>
    <mergeCell ref="J62:N62"/>
    <mergeCell ref="BB62:BC62"/>
    <mergeCell ref="G61:I61"/>
    <mergeCell ref="B63:C63"/>
    <mergeCell ref="D63:F63"/>
    <mergeCell ref="G63:I63"/>
    <mergeCell ref="J63:N63"/>
    <mergeCell ref="O63:AD63"/>
    <mergeCell ref="AF63:AV63"/>
    <mergeCell ref="AZ63:BA63"/>
    <mergeCell ref="BB63:BC63"/>
    <mergeCell ref="O64:AD64"/>
    <mergeCell ref="AF64:AV64"/>
    <mergeCell ref="AW64:AX64"/>
    <mergeCell ref="AZ64:BA64"/>
    <mergeCell ref="B64:C64"/>
    <mergeCell ref="D64:F64"/>
    <mergeCell ref="G64:I64"/>
    <mergeCell ref="J64:N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O66:AD66"/>
    <mergeCell ref="AF66:AV66"/>
    <mergeCell ref="AW66:AX66"/>
    <mergeCell ref="AZ66:BA66"/>
    <mergeCell ref="B66:C66"/>
    <mergeCell ref="D66:F66"/>
    <mergeCell ref="G66:I66"/>
    <mergeCell ref="J66:N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AV81:AW81"/>
    <mergeCell ref="AS80:AU80"/>
    <mergeCell ref="AZ76:BA76"/>
    <mergeCell ref="AW76:AX76"/>
    <mergeCell ref="AY81:AZ81"/>
    <mergeCell ref="BA81:BC81"/>
    <mergeCell ref="B76:C76"/>
    <mergeCell ref="D76:F76"/>
    <mergeCell ref="G76:I76"/>
    <mergeCell ref="J76:N76"/>
    <mergeCell ref="B80:O80"/>
    <mergeCell ref="P80:R80"/>
    <mergeCell ref="B92:C92"/>
    <mergeCell ref="D92:O92"/>
    <mergeCell ref="S80:W80"/>
    <mergeCell ref="AE85:AF85"/>
    <mergeCell ref="AG85:AR85"/>
    <mergeCell ref="AS85:AU85"/>
    <mergeCell ref="AE83:AF83"/>
    <mergeCell ref="AG83:AR83"/>
    <mergeCell ref="AS83:AU83"/>
    <mergeCell ref="P90:R90"/>
    <mergeCell ref="BB76:BC76"/>
    <mergeCell ref="B85:C85"/>
    <mergeCell ref="D85:O85"/>
    <mergeCell ref="P85:R85"/>
    <mergeCell ref="S85:T85"/>
    <mergeCell ref="V85:W85"/>
    <mergeCell ref="X85:Z85"/>
    <mergeCell ref="O76:AD76"/>
    <mergeCell ref="AF76:AV76"/>
    <mergeCell ref="AV83:AW83"/>
    <mergeCell ref="P92:R92"/>
    <mergeCell ref="S92:T92"/>
    <mergeCell ref="V92:W92"/>
    <mergeCell ref="X92:Z92"/>
    <mergeCell ref="AV92:AW92"/>
    <mergeCell ref="AY92:AZ92"/>
    <mergeCell ref="AS92:AU92"/>
    <mergeCell ref="BA92:BC92"/>
    <mergeCell ref="BA85:BC85"/>
    <mergeCell ref="AY91:AZ91"/>
    <mergeCell ref="BA91:BC91"/>
    <mergeCell ref="AY85:AZ85"/>
    <mergeCell ref="BA89:BC89"/>
    <mergeCell ref="AY90:AZ90"/>
    <mergeCell ref="BA90:BC90"/>
    <mergeCell ref="AV87:AZ87"/>
    <mergeCell ref="AV85:AW8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2015-12-12T20:05:35Z</cp:lastPrinted>
  <dcterms:created xsi:type="dcterms:W3CDTF">2002-02-21T07:48:38Z</dcterms:created>
  <dcterms:modified xsi:type="dcterms:W3CDTF">2015-12-30T09:51:32Z</dcterms:modified>
  <cp:category/>
  <cp:version/>
  <cp:contentType/>
  <cp:contentStatus/>
</cp:coreProperties>
</file>