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084" activeTab="0"/>
  </bookViews>
  <sheets>
    <sheet name="PC-Version" sheetId="1" r:id="rId1"/>
  </sheets>
  <definedNames>
    <definedName name="_xlnm.Print_Area" localSheetId="0">'PC-Version'!$A$2:$BD$120</definedName>
  </definedNames>
  <calcPr fullCalcOnLoad="1"/>
</workbook>
</file>

<file path=xl/sharedStrings.xml><?xml version="1.0" encoding="utf-8"?>
<sst xmlns="http://schemas.openxmlformats.org/spreadsheetml/2006/main" count="422" uniqueCount="86">
  <si>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</si>
  <si>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</si>
  <si>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</si>
  <si>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</si>
  <si>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</si>
  <si>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</si>
  <si>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</si>
  <si>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</si>
  <si>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</si>
  <si>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</si>
  <si>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</si>
  <si>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</si>
  <si>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</si>
  <si>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</si>
  <si>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</si>
  <si>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</si>
  <si>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</si>
  <si>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</si>
  <si>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</si>
  <si>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</si>
  <si>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</si>
  <si>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</si>
  <si>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</si>
  <si>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</si>
  <si>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</si>
  <si>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</si>
  <si>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</si>
  <si>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</si>
  <si>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</si>
  <si>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</si>
  <si>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</si>
  <si>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</si>
  <si>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Sonntag</t>
  </si>
  <si>
    <t>Grp. 3.</t>
  </si>
  <si>
    <t>5.</t>
  </si>
  <si>
    <t>1. Halbfinale</t>
  </si>
  <si>
    <t>2. Halbfinale</t>
  </si>
  <si>
    <t>Grp. 2.</t>
  </si>
  <si>
    <t>Grp. 1.</t>
  </si>
  <si>
    <t>Sieger Spiel 31</t>
  </si>
  <si>
    <t>Sieger Spiel 32</t>
  </si>
  <si>
    <t>V. Halbfinale</t>
  </si>
  <si>
    <t>VI. Finale</t>
  </si>
  <si>
    <t>SGM Horb II</t>
  </si>
  <si>
    <t>FC Rottenburg</t>
  </si>
  <si>
    <t>TSV Weilimdorf</t>
  </si>
  <si>
    <t>SGM Horb I</t>
  </si>
  <si>
    <t>TSG Balingen</t>
  </si>
  <si>
    <t>SG Empfingen</t>
  </si>
  <si>
    <t>SGM Deisslingen-Lauffen</t>
  </si>
  <si>
    <t>SV Zimmern</t>
  </si>
  <si>
    <t>FV 08 Rottweil I</t>
  </si>
  <si>
    <t>SV Eutingen</t>
  </si>
  <si>
    <t>FC Holzhausen</t>
  </si>
  <si>
    <t>FV 08 Rottweil III</t>
  </si>
  <si>
    <t xml:space="preserve">SGM Dettingen/Rexingen </t>
  </si>
  <si>
    <t>SGM Wessingen</t>
  </si>
  <si>
    <t>SV Bondorf</t>
  </si>
  <si>
    <t>ASV Rexingen</t>
  </si>
  <si>
    <t>E - Jugendturnier 2016</t>
  </si>
  <si>
    <t>Sportplatz Rexingen, Fohlengarten 1 (Allmendstr. +  1,2 Km)</t>
  </si>
  <si>
    <t>Platz</t>
  </si>
  <si>
    <t>Sieger Gruppe A</t>
  </si>
  <si>
    <t>SiegerGruppe B</t>
  </si>
  <si>
    <t>Sieger Gruppe C</t>
  </si>
  <si>
    <t>Bester Zweiter</t>
  </si>
  <si>
    <t>Spiel um Platz 13 und 14</t>
  </si>
  <si>
    <t/>
  </si>
  <si>
    <t>Spiel um Platz 11 und 12</t>
  </si>
  <si>
    <t>Spiel um Platz 9 und 10</t>
  </si>
  <si>
    <t>Spiel um Platz 7 und 8</t>
  </si>
  <si>
    <t>Verlierer Spiel 31</t>
  </si>
  <si>
    <t>Spiel um Platz 5 und 6</t>
  </si>
  <si>
    <t>Spiel um Platz 3 und 4</t>
  </si>
  <si>
    <t>Verlierer Spiel 32</t>
  </si>
  <si>
    <t>Endspiel</t>
  </si>
  <si>
    <t>Zweitbester Fünfter</t>
  </si>
  <si>
    <t>Bester Fünfter</t>
  </si>
  <si>
    <t>Drittbester Vierter</t>
  </si>
  <si>
    <t>Zweitbester Vierter</t>
  </si>
  <si>
    <t>Bester Vierter</t>
  </si>
  <si>
    <t>Drittbester Dritter</t>
  </si>
  <si>
    <t>Zweitbester Dritter</t>
  </si>
  <si>
    <t>Bester Dritter</t>
  </si>
  <si>
    <t>Drittbester Zweiter</t>
  </si>
  <si>
    <t>Zweitbester Zweiter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</si>
</sst>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2"/>
      <name val="Comic Sans MS"/>
      <family val="4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readingOrder="2"/>
    </xf>
    <xf numFmtId="176" fontId="15" fillId="0" borderId="0" xfId="0" applyNumberFormat="1" applyFont="1" applyFill="1" applyBorder="1" applyAlignment="1">
      <alignment horizontal="center" vertical="justify" readingOrder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13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19" fillId="0" borderId="18" xfId="0" applyFont="1" applyBorder="1" applyAlignment="1" applyProtection="1">
      <alignment/>
      <protection hidden="1"/>
    </xf>
    <xf numFmtId="0" fontId="19" fillId="0" borderId="14" xfId="0" applyFont="1" applyBorder="1" applyAlignment="1" applyProtection="1">
      <alignment/>
      <protection hidden="1"/>
    </xf>
    <xf numFmtId="0" fontId="19" fillId="0" borderId="21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31" xfId="0" applyFont="1" applyBorder="1" applyAlignment="1" applyProtection="1">
      <alignment horizontal="center"/>
      <protection hidden="1"/>
    </xf>
    <xf numFmtId="174" fontId="6" fillId="0" borderId="32" xfId="0" applyNumberFormat="1" applyFont="1" applyBorder="1" applyAlignment="1" applyProtection="1">
      <alignment horizontal="center"/>
      <protection hidden="1"/>
    </xf>
    <xf numFmtId="174" fontId="6" fillId="0" borderId="13" xfId="0" applyNumberFormat="1" applyFont="1" applyBorder="1" applyAlignment="1" applyProtection="1">
      <alignment horizontal="center"/>
      <protection hidden="1"/>
    </xf>
    <xf numFmtId="174" fontId="6" fillId="0" borderId="16" xfId="0" applyNumberFormat="1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center"/>
      <protection hidden="1" locked="0"/>
    </xf>
    <xf numFmtId="0" fontId="0" fillId="0" borderId="33" xfId="0" applyFont="1" applyBorder="1" applyAlignment="1" applyProtection="1">
      <alignment horizontal="center"/>
      <protection hidden="1" locked="0"/>
    </xf>
    <xf numFmtId="0" fontId="2" fillId="33" borderId="34" xfId="0" applyFont="1" applyFill="1" applyBorder="1" applyAlignment="1" applyProtection="1">
      <alignment horizontal="center"/>
      <protection hidden="1"/>
    </xf>
    <xf numFmtId="0" fontId="2" fillId="33" borderId="35" xfId="0" applyFont="1" applyFill="1" applyBorder="1" applyAlignment="1" applyProtection="1">
      <alignment horizontal="center"/>
      <protection hidden="1"/>
    </xf>
    <xf numFmtId="0" fontId="2" fillId="33" borderId="36" xfId="0" applyFont="1" applyFill="1" applyBorder="1" applyAlignment="1" applyProtection="1">
      <alignment horizontal="center"/>
      <protection hidden="1"/>
    </xf>
    <xf numFmtId="0" fontId="2" fillId="34" borderId="34" xfId="0" applyFont="1" applyFill="1" applyBorder="1" applyAlignment="1" applyProtection="1">
      <alignment horizontal="center"/>
      <protection hidden="1"/>
    </xf>
    <xf numFmtId="0" fontId="2" fillId="34" borderId="35" xfId="0" applyFont="1" applyFill="1" applyBorder="1" applyAlignment="1" applyProtection="1">
      <alignment horizontal="center"/>
      <protection hidden="1"/>
    </xf>
    <xf numFmtId="0" fontId="2" fillId="34" borderId="36" xfId="0" applyFont="1" applyFill="1" applyBorder="1" applyAlignment="1" applyProtection="1">
      <alignment horizontal="center"/>
      <protection hidden="1"/>
    </xf>
    <xf numFmtId="0" fontId="2" fillId="35" borderId="34" xfId="0" applyFont="1" applyFill="1" applyBorder="1" applyAlignment="1" applyProtection="1">
      <alignment horizontal="center"/>
      <protection hidden="1"/>
    </xf>
    <xf numFmtId="0" fontId="2" fillId="35" borderId="35" xfId="0" applyFont="1" applyFill="1" applyBorder="1" applyAlignment="1" applyProtection="1">
      <alignment horizontal="center"/>
      <protection hidden="1"/>
    </xf>
    <xf numFmtId="0" fontId="2" fillId="35" borderId="36" xfId="0" applyFont="1" applyFill="1" applyBorder="1" applyAlignment="1" applyProtection="1">
      <alignment horizontal="center"/>
      <protection hidden="1"/>
    </xf>
    <xf numFmtId="0" fontId="2" fillId="36" borderId="34" xfId="0" applyFont="1" applyFill="1" applyBorder="1" applyAlignment="1" applyProtection="1">
      <alignment horizontal="center"/>
      <protection hidden="1"/>
    </xf>
    <xf numFmtId="0" fontId="2" fillId="36" borderId="35" xfId="0" applyFont="1" applyFill="1" applyBorder="1" applyAlignment="1" applyProtection="1">
      <alignment horizontal="center"/>
      <protection hidden="1"/>
    </xf>
    <xf numFmtId="0" fontId="2" fillId="36" borderId="36" xfId="0" applyFont="1" applyFill="1" applyBorder="1" applyAlignment="1" applyProtection="1">
      <alignment horizontal="center"/>
      <protection hidden="1"/>
    </xf>
    <xf numFmtId="0" fontId="2" fillId="19" borderId="34" xfId="0" applyFont="1" applyFill="1" applyBorder="1" applyAlignment="1" applyProtection="1">
      <alignment horizontal="center"/>
      <protection hidden="1"/>
    </xf>
    <xf numFmtId="0" fontId="2" fillId="19" borderId="35" xfId="0" applyFont="1" applyFill="1" applyBorder="1" applyAlignment="1" applyProtection="1">
      <alignment horizontal="center"/>
      <protection hidden="1"/>
    </xf>
    <xf numFmtId="0" fontId="2" fillId="19" borderId="36" xfId="0" applyFont="1" applyFill="1" applyBorder="1" applyAlignment="1" applyProtection="1">
      <alignment horizontal="center"/>
      <protection hidden="1"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2" fillId="8" borderId="34" xfId="0" applyFont="1" applyFill="1" applyBorder="1" applyAlignment="1" applyProtection="1">
      <alignment horizontal="center"/>
      <protection hidden="1"/>
    </xf>
    <xf numFmtId="0" fontId="2" fillId="8" borderId="35" xfId="0" applyFont="1" applyFill="1" applyBorder="1" applyAlignment="1" applyProtection="1">
      <alignment horizontal="center"/>
      <protection hidden="1"/>
    </xf>
    <xf numFmtId="0" fontId="2" fillId="8" borderId="36" xfId="0" applyFont="1" applyFill="1" applyBorder="1" applyAlignment="1" applyProtection="1">
      <alignment horizontal="center"/>
      <protection hidden="1"/>
    </xf>
    <xf numFmtId="0" fontId="2" fillId="37" borderId="34" xfId="0" applyFont="1" applyFill="1" applyBorder="1" applyAlignment="1" applyProtection="1">
      <alignment horizontal="center"/>
      <protection hidden="1"/>
    </xf>
    <xf numFmtId="0" fontId="2" fillId="37" borderId="35" xfId="0" applyFont="1" applyFill="1" applyBorder="1" applyAlignment="1" applyProtection="1">
      <alignment horizontal="center"/>
      <protection hidden="1"/>
    </xf>
    <xf numFmtId="0" fontId="2" fillId="37" borderId="36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38" borderId="37" xfId="0" applyFont="1" applyFill="1" applyBorder="1" applyAlignment="1">
      <alignment horizontal="center" vertical="center"/>
    </xf>
    <xf numFmtId="0" fontId="7" fillId="38" borderId="36" xfId="0" applyFont="1" applyFill="1" applyBorder="1" applyAlignment="1">
      <alignment horizontal="center" vertical="center"/>
    </xf>
    <xf numFmtId="0" fontId="7" fillId="38" borderId="38" xfId="0" applyFont="1" applyFill="1" applyBorder="1" applyAlignment="1">
      <alignment horizontal="center" vertical="center"/>
    </xf>
    <xf numFmtId="0" fontId="7" fillId="38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7" fillId="38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39" borderId="34" xfId="0" applyFont="1" applyFill="1" applyBorder="1" applyAlignment="1">
      <alignment horizontal="center" vertical="center"/>
    </xf>
    <xf numFmtId="0" fontId="7" fillId="39" borderId="36" xfId="0" applyFont="1" applyFill="1" applyBorder="1" applyAlignment="1">
      <alignment horizontal="center" vertical="center"/>
    </xf>
    <xf numFmtId="0" fontId="7" fillId="39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176" fontId="0" fillId="0" borderId="46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39" borderId="34" xfId="0" applyFont="1" applyFill="1" applyBorder="1" applyAlignment="1">
      <alignment horizontal="center"/>
    </xf>
    <xf numFmtId="0" fontId="3" fillId="39" borderId="36" xfId="0" applyFont="1" applyFill="1" applyBorder="1" applyAlignment="1">
      <alignment horizontal="center"/>
    </xf>
    <xf numFmtId="0" fontId="3" fillId="39" borderId="35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59" xfId="0" applyFont="1" applyFill="1" applyBorder="1" applyAlignment="1">
      <alignment horizontal="center" vertical="center"/>
    </xf>
    <xf numFmtId="20" fontId="0" fillId="0" borderId="59" xfId="0" applyNumberFormat="1" applyFont="1" applyFill="1" applyBorder="1" applyAlignment="1">
      <alignment horizontal="center" vertical="center"/>
    </xf>
    <xf numFmtId="20" fontId="0" fillId="0" borderId="6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61" xfId="0" applyFont="1" applyFill="1" applyBorder="1" applyAlignment="1">
      <alignment horizontal="left" vertical="center" shrinkToFit="1"/>
    </xf>
    <xf numFmtId="0" fontId="2" fillId="0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20" fontId="0" fillId="0" borderId="62" xfId="0" applyNumberFormat="1" applyFont="1" applyFill="1" applyBorder="1" applyAlignment="1">
      <alignment horizontal="center" vertical="center"/>
    </xf>
    <xf numFmtId="20" fontId="0" fillId="0" borderId="63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64" xfId="0" applyFont="1" applyFill="1" applyBorder="1" applyAlignment="1">
      <alignment horizontal="left" vertical="center" shrinkToFit="1"/>
    </xf>
    <xf numFmtId="0" fontId="2" fillId="0" borderId="6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20" fontId="0" fillId="0" borderId="54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7" fillId="39" borderId="37" xfId="0" applyFont="1" applyFill="1" applyBorder="1" applyAlignment="1">
      <alignment horizontal="center" vertical="center"/>
    </xf>
    <xf numFmtId="0" fontId="7" fillId="39" borderId="3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7" fillId="39" borderId="68" xfId="0" applyFont="1" applyFill="1" applyBorder="1" applyAlignment="1">
      <alignment horizontal="center" vertical="center"/>
    </xf>
    <xf numFmtId="0" fontId="7" fillId="39" borderId="6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0" fontId="0" fillId="0" borderId="56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4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7" fillId="39" borderId="37" xfId="0" applyFont="1" applyFill="1" applyBorder="1" applyAlignment="1">
      <alignment vertical="center"/>
    </xf>
    <xf numFmtId="0" fontId="7" fillId="39" borderId="35" xfId="0" applyFont="1" applyFill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</xdr:colOff>
      <xdr:row>72</xdr:row>
      <xdr:rowOff>28575</xdr:rowOff>
    </xdr:from>
    <xdr:to>
      <xdr:col>54</xdr:col>
      <xdr:colOff>19050</xdr:colOff>
      <xdr:row>74</xdr:row>
      <xdr:rowOff>142875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2439650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44</xdr:col>
      <xdr:colOff>76200</xdr:colOff>
      <xdr:row>1</xdr:row>
      <xdr:rowOff>76200</xdr:rowOff>
    </xdr:from>
    <xdr:to>
      <xdr:col>55</xdr:col>
      <xdr:colOff>19050</xdr:colOff>
      <xdr:row>9</xdr:row>
      <xdr:rowOff>28575</xdr:rowOff>
    </xdr:to>
    <xdr:pic>
      <xdr:nvPicPr>
        <xdr:cNvPr id="2" name="Grafik 3" descr="asvrexin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71450"/>
          <a:ext cx="1200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S120"/>
  <sheetViews>
    <sheetView showGridLines="0" tabSelected="1" zoomScale="112" zoomScaleNormal="112" zoomScalePageLayoutView="0" workbookViewId="0" topLeftCell="A1">
      <selection activeCell="AD91" sqref="AD91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2.7109375" style="29" bestFit="1" customWidth="1"/>
    <col min="58" max="58" width="2.8515625" style="29" hidden="1" customWidth="1"/>
    <col min="59" max="59" width="2.140625" style="29" hidden="1" customWidth="1"/>
    <col min="60" max="60" width="2.8515625" style="29" hidden="1" customWidth="1"/>
    <col min="61" max="72" width="1.7109375" style="29" hidden="1" customWidth="1"/>
    <col min="73" max="73" width="1.7109375" style="29" customWidth="1"/>
    <col min="74" max="74" width="2.8515625" style="30" bestFit="1" customWidth="1"/>
    <col min="75" max="75" width="1.7109375" style="30" customWidth="1"/>
    <col min="76" max="76" width="1.7109375" style="29" customWidth="1"/>
    <col min="77" max="77" width="12.28125" style="29" bestFit="1" customWidth="1"/>
    <col min="78" max="78" width="5.00390625" style="29" bestFit="1" customWidth="1"/>
    <col min="79" max="79" width="2.8515625" style="29" bestFit="1" customWidth="1"/>
    <col min="80" max="80" width="2.00390625" style="29" bestFit="1" customWidth="1"/>
    <col min="81" max="81" width="2.8515625" style="31" bestFit="1" customWidth="1"/>
    <col min="82" max="82" width="5.57421875" style="31" bestFit="1" customWidth="1"/>
    <col min="83" max="84" width="1.7109375" style="31" customWidth="1"/>
    <col min="85" max="107" width="1.7109375" style="28" customWidth="1"/>
  </cols>
  <sheetData>
    <row r="1" ht="7.5" customHeight="1">
      <c r="BD1" s="7"/>
    </row>
    <row r="2" spans="1:135" ht="25.5" customHeight="1">
      <c r="A2" s="295" t="s">
        <v>58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BD2" s="81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</row>
    <row r="3" spans="1:135" s="13" customFormat="1" ht="8.2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</row>
    <row r="4" spans="1:135" s="2" customFormat="1" ht="18">
      <c r="A4" s="302" t="s">
        <v>59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</row>
    <row r="5" spans="57:135" s="2" customFormat="1" ht="6" customHeight="1"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</row>
    <row r="6" spans="12:135" s="2" customFormat="1" ht="15">
      <c r="L6" s="3" t="s">
        <v>0</v>
      </c>
      <c r="M6" s="297" t="s">
        <v>32</v>
      </c>
      <c r="N6" s="297"/>
      <c r="O6" s="297"/>
      <c r="P6" s="297"/>
      <c r="Q6" s="297"/>
      <c r="R6" s="297"/>
      <c r="S6" s="297"/>
      <c r="T6" s="297"/>
      <c r="U6" s="2" t="s">
        <v>1</v>
      </c>
      <c r="Y6" s="298">
        <v>42505</v>
      </c>
      <c r="Z6" s="298"/>
      <c r="AA6" s="298"/>
      <c r="AB6" s="298"/>
      <c r="AC6" s="298"/>
      <c r="AD6" s="298"/>
      <c r="AE6" s="298"/>
      <c r="AF6" s="298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</row>
    <row r="7" spans="57:135" s="2" customFormat="1" ht="6" customHeight="1"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</row>
    <row r="8" spans="2:135" s="2" customFormat="1" ht="15">
      <c r="B8" s="299" t="s">
        <v>60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</row>
    <row r="9" spans="57:135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</row>
    <row r="10" spans="7:135" s="2" customFormat="1" ht="15">
      <c r="G10" s="82" t="s">
        <v>2</v>
      </c>
      <c r="H10" s="301">
        <v>0.3958333333333333</v>
      </c>
      <c r="I10" s="301"/>
      <c r="J10" s="301"/>
      <c r="K10" s="301"/>
      <c r="L10" s="301"/>
      <c r="M10" s="81" t="s">
        <v>3</v>
      </c>
      <c r="T10" s="82" t="s">
        <v>4</v>
      </c>
      <c r="U10" s="296">
        <v>1</v>
      </c>
      <c r="V10" s="296"/>
      <c r="W10" s="83" t="s">
        <v>29</v>
      </c>
      <c r="X10" s="300">
        <v>0.006944444444444444</v>
      </c>
      <c r="Y10" s="300"/>
      <c r="Z10" s="300"/>
      <c r="AA10" s="300"/>
      <c r="AB10" s="300"/>
      <c r="AC10" s="81" t="s">
        <v>5</v>
      </c>
      <c r="AK10" s="82" t="s">
        <v>6</v>
      </c>
      <c r="AL10" s="300">
        <v>0.0006944444444444445</v>
      </c>
      <c r="AM10" s="300"/>
      <c r="AN10" s="300"/>
      <c r="AO10" s="300"/>
      <c r="AP10" s="300"/>
      <c r="AQ10" s="81" t="s">
        <v>5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</row>
    <row r="11" ht="2.25" customHeight="1"/>
    <row r="12" ht="3.75" customHeight="1"/>
    <row r="13" ht="12.75">
      <c r="B13" s="1" t="s">
        <v>7</v>
      </c>
    </row>
    <row r="14" ht="6" customHeight="1" thickBot="1"/>
    <row r="15" spans="2:55" ht="15.75" thickBot="1">
      <c r="B15" s="215" t="s">
        <v>12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7"/>
      <c r="AE15" s="215" t="s">
        <v>13</v>
      </c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7"/>
    </row>
    <row r="16" spans="2:55" ht="15">
      <c r="B16" s="218" t="s">
        <v>8</v>
      </c>
      <c r="C16" s="219"/>
      <c r="D16" s="220" t="s">
        <v>43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1"/>
      <c r="Z16" s="222"/>
      <c r="AE16" s="218" t="s">
        <v>8</v>
      </c>
      <c r="AF16" s="219"/>
      <c r="AG16" s="220" t="s">
        <v>46</v>
      </c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1"/>
      <c r="BC16" s="222"/>
    </row>
    <row r="17" spans="2:55" ht="15">
      <c r="B17" s="218" t="s">
        <v>9</v>
      </c>
      <c r="C17" s="219"/>
      <c r="D17" s="220" t="s">
        <v>55</v>
      </c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1"/>
      <c r="Z17" s="222"/>
      <c r="AE17" s="218" t="s">
        <v>9</v>
      </c>
      <c r="AF17" s="219"/>
      <c r="AG17" s="220" t="s">
        <v>47</v>
      </c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1"/>
      <c r="BC17" s="222"/>
    </row>
    <row r="18" spans="2:55" ht="15">
      <c r="B18" s="218" t="s">
        <v>10</v>
      </c>
      <c r="C18" s="219"/>
      <c r="D18" s="220" t="s">
        <v>44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1"/>
      <c r="Z18" s="222"/>
      <c r="AE18" s="218" t="s">
        <v>10</v>
      </c>
      <c r="AF18" s="219"/>
      <c r="AG18" s="220" t="s">
        <v>48</v>
      </c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1"/>
      <c r="BC18" s="222"/>
    </row>
    <row r="19" spans="2:55" ht="15">
      <c r="B19" s="218" t="s">
        <v>11</v>
      </c>
      <c r="C19" s="219"/>
      <c r="D19" s="220" t="s">
        <v>45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1"/>
      <c r="Z19" s="222"/>
      <c r="AE19" s="218" t="s">
        <v>11</v>
      </c>
      <c r="AF19" s="219"/>
      <c r="AG19" s="220" t="s">
        <v>49</v>
      </c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1"/>
      <c r="BC19" s="222"/>
    </row>
    <row r="20" spans="2:55" ht="15" thickBot="1">
      <c r="B20" s="279" t="s">
        <v>34</v>
      </c>
      <c r="C20" s="280"/>
      <c r="D20" s="281" t="s">
        <v>56</v>
      </c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4"/>
      <c r="Z20" s="285"/>
      <c r="AE20" s="279" t="s">
        <v>34</v>
      </c>
      <c r="AF20" s="280"/>
      <c r="AG20" s="281" t="s">
        <v>54</v>
      </c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4"/>
      <c r="BC20" s="285"/>
    </row>
    <row r="21" spans="57:80" ht="6" customHeight="1" thickBot="1"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31"/>
      <c r="BY21" s="31"/>
      <c r="BZ21" s="31"/>
      <c r="CA21" s="31"/>
      <c r="CB21" s="31"/>
    </row>
    <row r="22" spans="16:80" ht="15.75" thickBot="1">
      <c r="P22" s="215" t="s">
        <v>30</v>
      </c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7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31"/>
      <c r="BY22" s="31"/>
      <c r="BZ22" s="31"/>
      <c r="CA22" s="31"/>
      <c r="CB22" s="31"/>
    </row>
    <row r="23" spans="16:80" ht="15">
      <c r="P23" s="218" t="s">
        <v>8</v>
      </c>
      <c r="Q23" s="219"/>
      <c r="R23" s="220" t="s">
        <v>50</v>
      </c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1"/>
      <c r="AN23" s="222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31"/>
      <c r="BY23" s="31"/>
      <c r="BZ23" s="31"/>
      <c r="CA23" s="31"/>
      <c r="CB23" s="31"/>
    </row>
    <row r="24" spans="16:80" ht="15">
      <c r="P24" s="218" t="s">
        <v>9</v>
      </c>
      <c r="Q24" s="219"/>
      <c r="R24" s="220" t="s">
        <v>51</v>
      </c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1"/>
      <c r="AN24" s="222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31"/>
      <c r="BY24" s="31"/>
      <c r="BZ24" s="31"/>
      <c r="CA24" s="31"/>
      <c r="CB24" s="31"/>
    </row>
    <row r="25" spans="16:80" ht="15">
      <c r="P25" s="218" t="s">
        <v>10</v>
      </c>
      <c r="Q25" s="219"/>
      <c r="R25" s="220" t="s">
        <v>52</v>
      </c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1"/>
      <c r="AN25" s="222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31"/>
      <c r="BY25" s="31"/>
      <c r="BZ25" s="31"/>
      <c r="CA25" s="31"/>
      <c r="CB25" s="31"/>
    </row>
    <row r="26" spans="16:80" ht="15">
      <c r="P26" s="218" t="s">
        <v>11</v>
      </c>
      <c r="Q26" s="219"/>
      <c r="R26" s="220" t="s">
        <v>53</v>
      </c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1"/>
      <c r="AN26" s="222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31"/>
      <c r="BY26" s="31"/>
      <c r="BZ26" s="31"/>
      <c r="CA26" s="31"/>
      <c r="CB26" s="31"/>
    </row>
    <row r="27" spans="16:80" ht="15" thickBot="1">
      <c r="P27" s="279" t="s">
        <v>34</v>
      </c>
      <c r="Q27" s="280"/>
      <c r="R27" s="281" t="s">
        <v>57</v>
      </c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4"/>
      <c r="AN27" s="285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31"/>
      <c r="BY27" s="31"/>
      <c r="BZ27" s="31"/>
      <c r="CA27" s="31"/>
      <c r="CB27" s="31"/>
    </row>
    <row r="28" spans="2:14" ht="12.75">
      <c r="B28" s="1" t="s">
        <v>23</v>
      </c>
      <c r="N28" s="18"/>
    </row>
    <row r="29" ht="6" customHeight="1" thickBot="1"/>
    <row r="30" spans="2:107" s="4" customFormat="1" ht="16.5" customHeight="1" thickBot="1">
      <c r="B30" s="282" t="s">
        <v>14</v>
      </c>
      <c r="C30" s="283"/>
      <c r="D30" s="277" t="s">
        <v>61</v>
      </c>
      <c r="E30" s="187"/>
      <c r="F30" s="278"/>
      <c r="G30" s="277" t="s">
        <v>15</v>
      </c>
      <c r="H30" s="187"/>
      <c r="I30" s="278"/>
      <c r="J30" s="277" t="s">
        <v>17</v>
      </c>
      <c r="K30" s="187"/>
      <c r="L30" s="187"/>
      <c r="M30" s="187"/>
      <c r="N30" s="278"/>
      <c r="O30" s="277" t="s">
        <v>18</v>
      </c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278"/>
      <c r="AW30" s="277" t="s">
        <v>21</v>
      </c>
      <c r="AX30" s="187"/>
      <c r="AY30" s="187"/>
      <c r="AZ30" s="187"/>
      <c r="BA30" s="278"/>
      <c r="BB30" s="306"/>
      <c r="BC30" s="307"/>
      <c r="BD30" s="26"/>
      <c r="BE30" s="36"/>
      <c r="BF30" s="37" t="s">
        <v>28</v>
      </c>
      <c r="BG30" s="38"/>
      <c r="BH30" s="38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9"/>
      <c r="BW30" s="39"/>
      <c r="BX30" s="36"/>
      <c r="BY30" s="36"/>
      <c r="BZ30" s="36"/>
      <c r="CA30" s="36"/>
      <c r="CB30" s="36"/>
      <c r="CC30" s="40"/>
      <c r="CD30" s="40"/>
      <c r="CE30" s="40"/>
      <c r="CF30" s="40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</row>
    <row r="31" spans="2:107" s="5" customFormat="1" ht="15.75" customHeight="1">
      <c r="B31" s="274">
        <v>1</v>
      </c>
      <c r="C31" s="249"/>
      <c r="D31" s="249">
        <v>1</v>
      </c>
      <c r="E31" s="249"/>
      <c r="F31" s="249"/>
      <c r="G31" s="249" t="s">
        <v>16</v>
      </c>
      <c r="H31" s="249"/>
      <c r="I31" s="249"/>
      <c r="J31" s="226">
        <f>$H$10</f>
        <v>0.3958333333333333</v>
      </c>
      <c r="K31" s="226"/>
      <c r="L31" s="226"/>
      <c r="M31" s="226"/>
      <c r="N31" s="250"/>
      <c r="O31" s="246" t="str">
        <f>D16</f>
        <v>SGM Horb II</v>
      </c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15" t="s">
        <v>20</v>
      </c>
      <c r="AF31" s="247" t="str">
        <f>D17</f>
        <v>SGM Dettingen/Rexingen </v>
      </c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51"/>
      <c r="AW31" s="243"/>
      <c r="AX31" s="244"/>
      <c r="AY31" s="15" t="s">
        <v>19</v>
      </c>
      <c r="AZ31" s="244"/>
      <c r="BA31" s="245"/>
      <c r="BB31" s="243"/>
      <c r="BC31" s="248"/>
      <c r="BE31" s="42" t="str">
        <f>IF(ISBLANK(AZ31),"0",IF(AW31&gt;AZ31,3,IF(AW31=AZ31,1,0)))</f>
        <v>0</v>
      </c>
      <c r="BF31" s="43" t="s">
        <v>19</v>
      </c>
      <c r="BG31" s="42" t="str">
        <f>IF(ISBLANK(AJ31),"0",IF(AJ31&gt;AG31,3,IF(AJ31=AG31,1,0)))</f>
        <v>0</v>
      </c>
      <c r="BH31" s="44" t="str">
        <f>IF(ISBLANK(AZ31),"0",IF(AZ31&gt;AW31,3,IF(AZ31=AW31,1,0)))</f>
        <v>0</v>
      </c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 t="s">
        <v>19</v>
      </c>
      <c r="BV31" s="42" t="str">
        <f>IF(ISBLANK(AZ31),"0",IF(AZ31&gt;AW31,3,IF(AZ31=AW31,1,0)))</f>
        <v>0</v>
      </c>
      <c r="BW31" s="39"/>
      <c r="BX31" s="36"/>
      <c r="BY31" s="45" t="s">
        <v>12</v>
      </c>
      <c r="BZ31" s="36" t="s">
        <v>24</v>
      </c>
      <c r="CA31" s="185" t="s">
        <v>25</v>
      </c>
      <c r="CB31" s="185"/>
      <c r="CC31" s="185"/>
      <c r="CD31" s="46" t="s">
        <v>26</v>
      </c>
      <c r="CE31" s="47"/>
      <c r="CF31" s="47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</row>
    <row r="32" spans="2:107" s="4" customFormat="1" ht="15.75" customHeight="1" thickBot="1">
      <c r="B32" s="287">
        <v>2</v>
      </c>
      <c r="C32" s="286"/>
      <c r="D32" s="286">
        <v>2</v>
      </c>
      <c r="E32" s="286"/>
      <c r="F32" s="286"/>
      <c r="G32" s="286" t="s">
        <v>16</v>
      </c>
      <c r="H32" s="286"/>
      <c r="I32" s="286"/>
      <c r="J32" s="290">
        <v>0.3958333333333333</v>
      </c>
      <c r="K32" s="290"/>
      <c r="L32" s="290"/>
      <c r="M32" s="290"/>
      <c r="N32" s="291"/>
      <c r="O32" s="195" t="str">
        <f>D18</f>
        <v>FC Rottenburg</v>
      </c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98" t="s">
        <v>20</v>
      </c>
      <c r="AF32" s="196" t="str">
        <f>D19</f>
        <v>TSV Weilimdorf</v>
      </c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294"/>
      <c r="AW32" s="288"/>
      <c r="AX32" s="292"/>
      <c r="AY32" s="98" t="s">
        <v>19</v>
      </c>
      <c r="AZ32" s="292"/>
      <c r="BA32" s="293"/>
      <c r="BB32" s="288"/>
      <c r="BC32" s="289"/>
      <c r="BD32" s="26"/>
      <c r="BE32" s="42" t="str">
        <f aca="true" t="shared" si="0" ref="BE32:BE48">IF(ISBLANK(AZ32),"0",IF(AW32&gt;AZ32,3,IF(AW32=AZ32,1,0)))</f>
        <v>0</v>
      </c>
      <c r="BF32" s="39" t="s">
        <v>19</v>
      </c>
      <c r="BG32" s="42" t="str">
        <f>IF(ISBLANK(AJ32),"0",IF(AJ32&gt;AG32,3,IF(AJ32=AG32,1,0)))</f>
        <v>0</v>
      </c>
      <c r="BH32" s="44" t="str">
        <f aca="true" t="shared" si="1" ref="BH32:BH48">IF(ISBLANK(AZ32),"0",IF(AZ32&gt;AW32,3,IF(AZ32=AW32,1,0)))</f>
        <v>0</v>
      </c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 t="s">
        <v>19</v>
      </c>
      <c r="BV32" s="42" t="str">
        <f aca="true" t="shared" si="2" ref="BV32:BV48">IF(ISBLANK(AZ32),"0",IF(AZ32&gt;AW32,3,IF(AZ32=AW32,1,0)))</f>
        <v>0</v>
      </c>
      <c r="BW32" s="39"/>
      <c r="BX32" s="36"/>
      <c r="BY32" s="36" t="str">
        <f>$D$16</f>
        <v>SGM Horb II</v>
      </c>
      <c r="BZ32" s="42">
        <f>SUM($BE$31+$BV$37+$BE$46+$BV$55)</f>
        <v>0</v>
      </c>
      <c r="CA32" s="40">
        <f>SUM($AW$31+$AZ$37+$AW$46+$AZ$55)</f>
        <v>0</v>
      </c>
      <c r="CB32" s="49" t="s">
        <v>19</v>
      </c>
      <c r="CC32" s="50">
        <f>SUM($AZ$31+$AW$37+$AZ$46+$AW$55)</f>
        <v>0</v>
      </c>
      <c r="CD32" s="51">
        <f>SUM(CA32-CC32)</f>
        <v>0</v>
      </c>
      <c r="CE32" s="40"/>
      <c r="CF32" s="40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</row>
    <row r="33" spans="2:107" s="4" customFormat="1" ht="15.75" customHeight="1">
      <c r="B33" s="224">
        <v>3</v>
      </c>
      <c r="C33" s="225"/>
      <c r="D33" s="225">
        <v>1</v>
      </c>
      <c r="E33" s="225"/>
      <c r="F33" s="225"/>
      <c r="G33" s="225" t="s">
        <v>22</v>
      </c>
      <c r="H33" s="225"/>
      <c r="I33" s="225"/>
      <c r="J33" s="272">
        <f>J32+$U$10*$X$10+$AL$10</f>
        <v>0.4034722222222222</v>
      </c>
      <c r="K33" s="272"/>
      <c r="L33" s="272"/>
      <c r="M33" s="272"/>
      <c r="N33" s="273"/>
      <c r="O33" s="227" t="str">
        <f>AG16</f>
        <v>SGM Horb I</v>
      </c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97" t="s">
        <v>20</v>
      </c>
      <c r="AF33" s="189" t="str">
        <f>AG17</f>
        <v>TSG Balingen</v>
      </c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90"/>
      <c r="AW33" s="191"/>
      <c r="AX33" s="192"/>
      <c r="AY33" s="97" t="s">
        <v>19</v>
      </c>
      <c r="AZ33" s="192"/>
      <c r="BA33" s="193"/>
      <c r="BB33" s="191"/>
      <c r="BC33" s="194"/>
      <c r="BD33" s="26"/>
      <c r="BE33" s="42" t="str">
        <f t="shared" si="0"/>
        <v>0</v>
      </c>
      <c r="BF33" s="44" t="str">
        <f aca="true" t="shared" si="3" ref="BF33:BF48">IF(ISBLANK(AW33),"0",IF(AW33&gt;AZ33,3,IF(AW33=AZ33,1,0)))</f>
        <v>0</v>
      </c>
      <c r="BG33" s="44" t="s">
        <v>19</v>
      </c>
      <c r="BH33" s="44" t="str">
        <f t="shared" si="1"/>
        <v>0</v>
      </c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 t="s">
        <v>19</v>
      </c>
      <c r="BV33" s="42" t="str">
        <f t="shared" si="2"/>
        <v>0</v>
      </c>
      <c r="BW33" s="39"/>
      <c r="BX33" s="36"/>
      <c r="BY33" s="36" t="str">
        <f>$D$18</f>
        <v>FC Rottenburg</v>
      </c>
      <c r="BZ33" s="42" t="e">
        <f>SUM($BE$34+$BV$40+$BV$46+#REF!)</f>
        <v>#REF!</v>
      </c>
      <c r="CA33" s="40" t="e">
        <f>SUM($AW$34+$AZ$40+$AZ$46+#REF!)</f>
        <v>#REF!</v>
      </c>
      <c r="CB33" s="49" t="s">
        <v>19</v>
      </c>
      <c r="CC33" s="50" t="e">
        <f>SUM($AZ$34+$AW$40+$AW$46+#REF!)</f>
        <v>#REF!</v>
      </c>
      <c r="CD33" s="51" t="e">
        <f>SUM(CA33-CC33)</f>
        <v>#REF!</v>
      </c>
      <c r="CE33" s="40"/>
      <c r="CF33" s="40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</row>
    <row r="34" spans="2:107" s="4" customFormat="1" ht="15.75" customHeight="1" thickBot="1">
      <c r="B34" s="276">
        <v>4</v>
      </c>
      <c r="C34" s="252"/>
      <c r="D34" s="252">
        <v>2</v>
      </c>
      <c r="E34" s="252"/>
      <c r="F34" s="252"/>
      <c r="G34" s="252" t="s">
        <v>22</v>
      </c>
      <c r="H34" s="252"/>
      <c r="I34" s="252"/>
      <c r="J34" s="253">
        <v>0.40347222222222223</v>
      </c>
      <c r="K34" s="253"/>
      <c r="L34" s="253"/>
      <c r="M34" s="253"/>
      <c r="N34" s="254"/>
      <c r="O34" s="255" t="str">
        <f>AG18</f>
        <v>SG Empfingen</v>
      </c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3" t="s">
        <v>20</v>
      </c>
      <c r="AF34" s="256" t="str">
        <f>AG19</f>
        <v>SGM Deisslingen-Lauffen</v>
      </c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7"/>
      <c r="AW34" s="258"/>
      <c r="AX34" s="259"/>
      <c r="AY34" s="23" t="s">
        <v>19</v>
      </c>
      <c r="AZ34" s="259"/>
      <c r="BA34" s="260"/>
      <c r="BB34" s="258"/>
      <c r="BC34" s="261"/>
      <c r="BD34" s="26"/>
      <c r="BE34" s="42" t="str">
        <f t="shared" si="0"/>
        <v>0</v>
      </c>
      <c r="BF34" s="44" t="str">
        <f t="shared" si="3"/>
        <v>0</v>
      </c>
      <c r="BG34" s="44" t="s">
        <v>19</v>
      </c>
      <c r="BH34" s="44" t="str">
        <f t="shared" si="1"/>
        <v>0</v>
      </c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 t="s">
        <v>19</v>
      </c>
      <c r="BV34" s="42" t="str">
        <f t="shared" si="2"/>
        <v>0</v>
      </c>
      <c r="BW34" s="39"/>
      <c r="BX34" s="36"/>
      <c r="BY34" s="36" t="str">
        <f>$D$20</f>
        <v>SGM Wessingen</v>
      </c>
      <c r="BZ34" s="42" t="e">
        <f>SUM($BE$37+$BV$43+#REF!+$BE$58)</f>
        <v>#REF!</v>
      </c>
      <c r="CA34" s="40" t="e">
        <f>SUM($AW$37+$AZ$43+#REF!+$AW$58)</f>
        <v>#REF!</v>
      </c>
      <c r="CB34" s="49" t="s">
        <v>19</v>
      </c>
      <c r="CC34" s="50" t="e">
        <f>SUM($AZ$37+$AW$43+#REF!+$AZ$58)</f>
        <v>#REF!</v>
      </c>
      <c r="CD34" s="51" t="e">
        <f>SUM(CA34-CC34)</f>
        <v>#REF!</v>
      </c>
      <c r="CE34" s="40"/>
      <c r="CF34" s="40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</row>
    <row r="35" spans="2:107" s="4" customFormat="1" ht="15.75" customHeight="1">
      <c r="B35" s="274">
        <v>5</v>
      </c>
      <c r="C35" s="249"/>
      <c r="D35" s="249">
        <v>1</v>
      </c>
      <c r="E35" s="249"/>
      <c r="F35" s="249"/>
      <c r="G35" s="249" t="s">
        <v>31</v>
      </c>
      <c r="H35" s="249"/>
      <c r="I35" s="249"/>
      <c r="J35" s="226">
        <f aca="true" t="shared" si="4" ref="J35:J51">J34+$U$10*$X$10+$AL$10</f>
        <v>0.4111111111111111</v>
      </c>
      <c r="K35" s="226"/>
      <c r="L35" s="226"/>
      <c r="M35" s="226"/>
      <c r="N35" s="250"/>
      <c r="O35" s="246" t="str">
        <f>R23</f>
        <v>SV Zimmern</v>
      </c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15" t="s">
        <v>20</v>
      </c>
      <c r="AF35" s="247" t="str">
        <f>R24</f>
        <v>FV 08 Rottweil I</v>
      </c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51"/>
      <c r="AW35" s="243"/>
      <c r="AX35" s="244"/>
      <c r="AY35" s="15" t="s">
        <v>19</v>
      </c>
      <c r="AZ35" s="244"/>
      <c r="BA35" s="245"/>
      <c r="BB35" s="243"/>
      <c r="BC35" s="248"/>
      <c r="BD35" s="26"/>
      <c r="BE35" s="42" t="str">
        <f t="shared" si="0"/>
        <v>0</v>
      </c>
      <c r="BF35" s="44" t="str">
        <f t="shared" si="3"/>
        <v>0</v>
      </c>
      <c r="BG35" s="44" t="s">
        <v>19</v>
      </c>
      <c r="BH35" s="44" t="str">
        <f t="shared" si="1"/>
        <v>0</v>
      </c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 t="s">
        <v>19</v>
      </c>
      <c r="BV35" s="42" t="str">
        <f t="shared" si="2"/>
        <v>0</v>
      </c>
      <c r="BW35" s="39"/>
      <c r="BX35" s="36"/>
      <c r="BY35" s="36" t="str">
        <f>$D$17</f>
        <v>SGM Dettingen/Rexingen </v>
      </c>
      <c r="BZ35" s="42">
        <f>SUM($BV$31+$BE$40+$BE$49+$BV$58)</f>
        <v>0</v>
      </c>
      <c r="CA35" s="40">
        <f>SUM($AZ$31+$AW$40+$AW$49+$AZ$58)</f>
        <v>0</v>
      </c>
      <c r="CB35" s="49" t="s">
        <v>19</v>
      </c>
      <c r="CC35" s="50">
        <f>SUM($AW$31+$AZ$40+$AZ$49+$AW$58)</f>
        <v>0</v>
      </c>
      <c r="CD35" s="51">
        <f>SUM(CA35-CC35)</f>
        <v>0</v>
      </c>
      <c r="CE35" s="40"/>
      <c r="CF35" s="40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</row>
    <row r="36" spans="2:107" s="4" customFormat="1" ht="15.75" customHeight="1" thickBot="1">
      <c r="B36" s="106">
        <v>6</v>
      </c>
      <c r="C36" s="107"/>
      <c r="D36" s="107">
        <v>2</v>
      </c>
      <c r="E36" s="107"/>
      <c r="F36" s="107"/>
      <c r="G36" s="107" t="s">
        <v>31</v>
      </c>
      <c r="H36" s="107"/>
      <c r="I36" s="107"/>
      <c r="J36" s="108">
        <v>0.41111111111111115</v>
      </c>
      <c r="K36" s="108"/>
      <c r="L36" s="108"/>
      <c r="M36" s="108"/>
      <c r="N36" s="109"/>
      <c r="O36" s="110" t="str">
        <f>R25</f>
        <v>SV Eutingen</v>
      </c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24" t="s">
        <v>20</v>
      </c>
      <c r="AF36" s="111" t="str">
        <f>R26</f>
        <v>FC Holzhausen</v>
      </c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2"/>
      <c r="AW36" s="113"/>
      <c r="AX36" s="114"/>
      <c r="AY36" s="24" t="s">
        <v>19</v>
      </c>
      <c r="AZ36" s="114"/>
      <c r="BA36" s="154"/>
      <c r="BB36" s="113"/>
      <c r="BC36" s="155"/>
      <c r="BD36" s="26"/>
      <c r="BE36" s="42" t="str">
        <f t="shared" si="0"/>
        <v>0</v>
      </c>
      <c r="BF36" s="44" t="str">
        <f t="shared" si="3"/>
        <v>0</v>
      </c>
      <c r="BG36" s="44" t="s">
        <v>19</v>
      </c>
      <c r="BH36" s="44" t="str">
        <f t="shared" si="1"/>
        <v>0</v>
      </c>
      <c r="BI36" s="36"/>
      <c r="BJ36" s="36"/>
      <c r="BK36" s="29"/>
      <c r="BL36" s="29"/>
      <c r="BM36" s="29"/>
      <c r="BN36" s="29"/>
      <c r="BO36" s="29"/>
      <c r="BP36" s="29"/>
      <c r="BQ36" s="29"/>
      <c r="BR36" s="29"/>
      <c r="BS36" s="29"/>
      <c r="BT36" s="36"/>
      <c r="BU36" s="36" t="s">
        <v>19</v>
      </c>
      <c r="BV36" s="42" t="str">
        <f t="shared" si="2"/>
        <v>0</v>
      </c>
      <c r="BW36" s="39"/>
      <c r="BX36" s="36"/>
      <c r="BY36" s="36" t="str">
        <f>$D$19</f>
        <v>TSV Weilimdorf</v>
      </c>
      <c r="BZ36" s="42">
        <f>SUM($BV$34+$BE$43+$BV$49+$BE$55)</f>
        <v>0</v>
      </c>
      <c r="CA36" s="40">
        <f>SUM($AZ$34+$AW$43+$AZ$49+$AW$55)</f>
        <v>0</v>
      </c>
      <c r="CB36" s="49" t="s">
        <v>19</v>
      </c>
      <c r="CC36" s="50">
        <f>SUM($AW$34+$AZ$43+$AW$49+$AZ$55)</f>
        <v>0</v>
      </c>
      <c r="CD36" s="51">
        <f>SUM(CA36-CC36)</f>
        <v>0</v>
      </c>
      <c r="CE36" s="40"/>
      <c r="CF36" s="40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</row>
    <row r="37" spans="2:107" s="4" customFormat="1" ht="15.75" customHeight="1">
      <c r="B37" s="274">
        <v>7</v>
      </c>
      <c r="C37" s="249"/>
      <c r="D37" s="249">
        <v>1</v>
      </c>
      <c r="E37" s="249"/>
      <c r="F37" s="249"/>
      <c r="G37" s="249" t="s">
        <v>16</v>
      </c>
      <c r="H37" s="249"/>
      <c r="I37" s="249"/>
      <c r="J37" s="226">
        <f t="shared" si="4"/>
        <v>0.41875</v>
      </c>
      <c r="K37" s="226"/>
      <c r="L37" s="226"/>
      <c r="M37" s="226"/>
      <c r="N37" s="250"/>
      <c r="O37" s="246" t="str">
        <f>D20</f>
        <v>SGM Wessingen</v>
      </c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15" t="s">
        <v>20</v>
      </c>
      <c r="AF37" s="247" t="str">
        <f>D16</f>
        <v>SGM Horb II</v>
      </c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51"/>
      <c r="AW37" s="243"/>
      <c r="AX37" s="244"/>
      <c r="AY37" s="15" t="s">
        <v>19</v>
      </c>
      <c r="AZ37" s="244"/>
      <c r="BA37" s="245"/>
      <c r="BB37" s="243"/>
      <c r="BC37" s="248"/>
      <c r="BD37" s="17"/>
      <c r="BE37" s="42" t="str">
        <f t="shared" si="0"/>
        <v>0</v>
      </c>
      <c r="BF37" s="44" t="str">
        <f t="shared" si="3"/>
        <v>0</v>
      </c>
      <c r="BG37" s="44" t="s">
        <v>19</v>
      </c>
      <c r="BH37" s="44" t="str">
        <f t="shared" si="1"/>
        <v>0</v>
      </c>
      <c r="BI37" s="36"/>
      <c r="BJ37" s="36"/>
      <c r="BK37" s="52"/>
      <c r="BL37" s="52"/>
      <c r="BM37" s="53" t="str">
        <f>$D$17</f>
        <v>SGM Dettingen/Rexingen </v>
      </c>
      <c r="BN37" s="54">
        <f>SUM($BH$31+$BF$36+$BH$43+$BF$48)</f>
        <v>0</v>
      </c>
      <c r="BO37" s="54">
        <f>SUM($AZ$31+$AW$36+$AZ$43+$AW$48)</f>
        <v>0</v>
      </c>
      <c r="BP37" s="55" t="s">
        <v>19</v>
      </c>
      <c r="BQ37" s="54">
        <f>SUM($AW$31+$AZ$36+$AW$43+$AZ$48)</f>
        <v>0</v>
      </c>
      <c r="BR37" s="56">
        <f>SUM(BO37-BQ37)</f>
        <v>0</v>
      </c>
      <c r="BS37" s="36"/>
      <c r="BT37" s="36"/>
      <c r="BU37" s="36" t="s">
        <v>19</v>
      </c>
      <c r="BV37" s="42" t="str">
        <f t="shared" si="2"/>
        <v>0</v>
      </c>
      <c r="BW37" s="39"/>
      <c r="BX37" s="36"/>
      <c r="BY37" s="41"/>
      <c r="BZ37" s="41"/>
      <c r="CA37" s="41"/>
      <c r="CB37" s="41"/>
      <c r="CC37" s="41"/>
      <c r="CD37" s="41"/>
      <c r="CE37" s="40"/>
      <c r="CF37" s="40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</row>
    <row r="38" spans="2:107" s="4" customFormat="1" ht="15.75" customHeight="1" thickBot="1">
      <c r="B38" s="275">
        <v>8</v>
      </c>
      <c r="C38" s="262"/>
      <c r="D38" s="262">
        <v>2</v>
      </c>
      <c r="E38" s="262"/>
      <c r="F38" s="262"/>
      <c r="G38" s="262" t="s">
        <v>16</v>
      </c>
      <c r="H38" s="262"/>
      <c r="I38" s="262"/>
      <c r="J38" s="263">
        <v>0.41875</v>
      </c>
      <c r="K38" s="263"/>
      <c r="L38" s="263"/>
      <c r="M38" s="263"/>
      <c r="N38" s="264"/>
      <c r="O38" s="265" t="str">
        <f>D17</f>
        <v>SGM Dettingen/Rexingen </v>
      </c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99" t="s">
        <v>20</v>
      </c>
      <c r="AF38" s="266" t="str">
        <f>D18</f>
        <v>FC Rottenburg</v>
      </c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7"/>
      <c r="AW38" s="268"/>
      <c r="AX38" s="269"/>
      <c r="AY38" s="99" t="s">
        <v>19</v>
      </c>
      <c r="AZ38" s="269"/>
      <c r="BA38" s="270"/>
      <c r="BB38" s="268"/>
      <c r="BC38" s="271"/>
      <c r="BD38" s="17"/>
      <c r="BE38" s="42" t="str">
        <f t="shared" si="0"/>
        <v>0</v>
      </c>
      <c r="BF38" s="44" t="str">
        <f t="shared" si="3"/>
        <v>0</v>
      </c>
      <c r="BG38" s="44" t="s">
        <v>19</v>
      </c>
      <c r="BH38" s="44" t="str">
        <f t="shared" si="1"/>
        <v>0</v>
      </c>
      <c r="BI38" s="36"/>
      <c r="BJ38" s="36"/>
      <c r="BK38" s="52"/>
      <c r="BL38" s="52"/>
      <c r="BM38" s="53">
        <f>$D$21</f>
        <v>0</v>
      </c>
      <c r="BN38" s="54">
        <f>SUM($BF$35+$BH$39+$BF$44+$BH$48)</f>
        <v>0</v>
      </c>
      <c r="BO38" s="54">
        <f>SUM($AW$35+$AZ$39+$AW$44+$AZ$48)</f>
        <v>0</v>
      </c>
      <c r="BP38" s="55" t="s">
        <v>19</v>
      </c>
      <c r="BQ38" s="54">
        <f>SUM($AZ$35+$AW$39+$AZ$44+$AW$48)</f>
        <v>0</v>
      </c>
      <c r="BR38" s="56">
        <f>SUM(BO38-BQ38)</f>
        <v>0</v>
      </c>
      <c r="BS38" s="36"/>
      <c r="BT38" s="36"/>
      <c r="BU38" s="36" t="s">
        <v>19</v>
      </c>
      <c r="BV38" s="42" t="str">
        <f t="shared" si="2"/>
        <v>0</v>
      </c>
      <c r="BW38" s="39"/>
      <c r="BX38" s="36"/>
      <c r="BY38" s="45" t="s">
        <v>13</v>
      </c>
      <c r="BZ38" s="36" t="s">
        <v>24</v>
      </c>
      <c r="CA38" s="185" t="s">
        <v>25</v>
      </c>
      <c r="CB38" s="185"/>
      <c r="CC38" s="185"/>
      <c r="CD38" s="46" t="s">
        <v>26</v>
      </c>
      <c r="CE38" s="40"/>
      <c r="CF38" s="40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</row>
    <row r="39" spans="2:107" s="4" customFormat="1" ht="15.75" customHeight="1">
      <c r="B39" s="274">
        <v>9</v>
      </c>
      <c r="C39" s="249"/>
      <c r="D39" s="249">
        <v>1</v>
      </c>
      <c r="E39" s="249"/>
      <c r="F39" s="249"/>
      <c r="G39" s="249" t="s">
        <v>22</v>
      </c>
      <c r="H39" s="249"/>
      <c r="I39" s="249"/>
      <c r="J39" s="226">
        <f t="shared" si="4"/>
        <v>0.4263888888888889</v>
      </c>
      <c r="K39" s="226"/>
      <c r="L39" s="226"/>
      <c r="M39" s="226"/>
      <c r="N39" s="250"/>
      <c r="O39" s="246" t="str">
        <f>AG20</f>
        <v>FV 08 Rottweil III</v>
      </c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15" t="s">
        <v>20</v>
      </c>
      <c r="AF39" s="247" t="str">
        <f>AG16</f>
        <v>SGM Horb I</v>
      </c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51"/>
      <c r="AW39" s="243"/>
      <c r="AX39" s="244"/>
      <c r="AY39" s="15" t="s">
        <v>19</v>
      </c>
      <c r="AZ39" s="244"/>
      <c r="BA39" s="245"/>
      <c r="BB39" s="243"/>
      <c r="BC39" s="248"/>
      <c r="BD39" s="17"/>
      <c r="BE39" s="42" t="str">
        <f t="shared" si="0"/>
        <v>0</v>
      </c>
      <c r="BF39" s="44" t="str">
        <f t="shared" si="3"/>
        <v>0</v>
      </c>
      <c r="BG39" s="44" t="s">
        <v>19</v>
      </c>
      <c r="BH39" s="44" t="str">
        <f t="shared" si="1"/>
        <v>0</v>
      </c>
      <c r="BI39" s="36"/>
      <c r="BJ39" s="36"/>
      <c r="BK39" s="52"/>
      <c r="BL39" s="52"/>
      <c r="BM39" s="53" t="str">
        <f>$D$20</f>
        <v>SGM Wessingen</v>
      </c>
      <c r="BN39" s="54" t="e">
        <f>SUM($BF$32+$BH$36+$BF$40+$BH$44)</f>
        <v>#VALUE!</v>
      </c>
      <c r="BO39" s="54">
        <f>SUM($AW$32+$AZ$36+$AW$40+$AZ$44)</f>
        <v>0</v>
      </c>
      <c r="BP39" s="55" t="s">
        <v>19</v>
      </c>
      <c r="BQ39" s="54">
        <f>SUM($AZ$32+$AW$36+$AZ$40+$AW$44)</f>
        <v>0</v>
      </c>
      <c r="BR39" s="56">
        <f>SUM(BO39-BQ39)</f>
        <v>0</v>
      </c>
      <c r="BS39" s="36"/>
      <c r="BT39" s="36"/>
      <c r="BU39" s="36" t="s">
        <v>19</v>
      </c>
      <c r="BV39" s="42" t="str">
        <f t="shared" si="2"/>
        <v>0</v>
      </c>
      <c r="BW39" s="39"/>
      <c r="BX39" s="36"/>
      <c r="BY39" s="36" t="str">
        <f>$AG$16</f>
        <v>SGM Horb I</v>
      </c>
      <c r="BZ39" s="42">
        <f>SUM($BE$32+$BV$38+$BE$47+$BV$56)</f>
        <v>0</v>
      </c>
      <c r="CA39" s="40">
        <f>SUM($AW$32+$AZ$38+$AW$47+$AZ$56)</f>
        <v>0</v>
      </c>
      <c r="CB39" s="49" t="s">
        <v>19</v>
      </c>
      <c r="CC39" s="50">
        <f>SUM($AZ$32+$AW$38+$AZ$47+$AW$56)</f>
        <v>0</v>
      </c>
      <c r="CD39" s="51">
        <f>SUM(CA39-CC39)</f>
        <v>0</v>
      </c>
      <c r="CE39" s="40"/>
      <c r="CF39" s="40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</row>
    <row r="40" spans="2:107" s="4" customFormat="1" ht="15.75" customHeight="1" thickBot="1">
      <c r="B40" s="106">
        <v>10</v>
      </c>
      <c r="C40" s="107"/>
      <c r="D40" s="107">
        <v>2</v>
      </c>
      <c r="E40" s="107"/>
      <c r="F40" s="107"/>
      <c r="G40" s="107" t="s">
        <v>22</v>
      </c>
      <c r="H40" s="107"/>
      <c r="I40" s="107"/>
      <c r="J40" s="108">
        <v>0.4263888888888889</v>
      </c>
      <c r="K40" s="108"/>
      <c r="L40" s="108"/>
      <c r="M40" s="108"/>
      <c r="N40" s="109"/>
      <c r="O40" s="110" t="str">
        <f>AG17</f>
        <v>TSG Balingen</v>
      </c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24" t="s">
        <v>20</v>
      </c>
      <c r="AF40" s="111" t="str">
        <f>AG18</f>
        <v>SG Empfingen</v>
      </c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2"/>
      <c r="AW40" s="113"/>
      <c r="AX40" s="114"/>
      <c r="AY40" s="24" t="s">
        <v>19</v>
      </c>
      <c r="AZ40" s="114"/>
      <c r="BA40" s="154"/>
      <c r="BB40" s="113"/>
      <c r="BC40" s="155"/>
      <c r="BD40" s="17"/>
      <c r="BE40" s="42" t="str">
        <f t="shared" si="0"/>
        <v>0</v>
      </c>
      <c r="BF40" s="44" t="str">
        <f t="shared" si="3"/>
        <v>0</v>
      </c>
      <c r="BG40" s="44" t="s">
        <v>19</v>
      </c>
      <c r="BH40" s="44" t="str">
        <f t="shared" si="1"/>
        <v>0</v>
      </c>
      <c r="BI40" s="36"/>
      <c r="BJ40" s="36"/>
      <c r="BK40" s="52"/>
      <c r="BL40" s="52"/>
      <c r="BM40" s="53" t="str">
        <f>$D$18</f>
        <v>FC Rottenburg</v>
      </c>
      <c r="BN40" s="54">
        <f>SUM($BH$32+$BF$39+$BF$43+$BH$47)</f>
        <v>0</v>
      </c>
      <c r="BO40" s="54">
        <f>SUM($AZ$32+$AW$39+$AW$43+$AZ$47)</f>
        <v>0</v>
      </c>
      <c r="BP40" s="55" t="s">
        <v>19</v>
      </c>
      <c r="BQ40" s="54">
        <f>SUM($AW$32+$AZ$39+$AZ$43+$AW$47)</f>
        <v>0</v>
      </c>
      <c r="BR40" s="56">
        <f>SUM(BO40-BQ40)</f>
        <v>0</v>
      </c>
      <c r="BS40" s="36"/>
      <c r="BT40" s="36"/>
      <c r="BU40" s="36" t="s">
        <v>19</v>
      </c>
      <c r="BV40" s="42" t="str">
        <f t="shared" si="2"/>
        <v>0</v>
      </c>
      <c r="BW40" s="39"/>
      <c r="BX40" s="36"/>
      <c r="BY40" s="36" t="str">
        <f>$AG$17</f>
        <v>TSG Balingen</v>
      </c>
      <c r="BZ40" s="42">
        <f>SUM($BV$32+$BE$41+$BE$50+$BV$59)</f>
        <v>0</v>
      </c>
      <c r="CA40" s="40">
        <f>SUM($AZ$32+$AW$41+$AW$50+$AZ$59)</f>
        <v>0</v>
      </c>
      <c r="CB40" s="49" t="s">
        <v>19</v>
      </c>
      <c r="CC40" s="50">
        <f>SUM($AW$32+$AZ$41+$AZ$50+$AW$59)</f>
        <v>0</v>
      </c>
      <c r="CD40" s="51">
        <f>SUM(CA40-CC40)</f>
        <v>0</v>
      </c>
      <c r="CE40" s="40"/>
      <c r="CF40" s="40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</row>
    <row r="41" spans="2:107" s="4" customFormat="1" ht="15.75" customHeight="1">
      <c r="B41" s="224">
        <v>11</v>
      </c>
      <c r="C41" s="225"/>
      <c r="D41" s="225">
        <v>1</v>
      </c>
      <c r="E41" s="225"/>
      <c r="F41" s="225"/>
      <c r="G41" s="225" t="s">
        <v>31</v>
      </c>
      <c r="H41" s="225"/>
      <c r="I41" s="225"/>
      <c r="J41" s="272">
        <f t="shared" si="4"/>
        <v>0.43402777777777773</v>
      </c>
      <c r="K41" s="272"/>
      <c r="L41" s="272"/>
      <c r="M41" s="272"/>
      <c r="N41" s="273"/>
      <c r="O41" s="227" t="str">
        <f>R27</f>
        <v>SV Bondorf</v>
      </c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97" t="s">
        <v>20</v>
      </c>
      <c r="AF41" s="189" t="str">
        <f>R23</f>
        <v>SV Zimmern</v>
      </c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90"/>
      <c r="AW41" s="191"/>
      <c r="AX41" s="192"/>
      <c r="AY41" s="97" t="s">
        <v>19</v>
      </c>
      <c r="AZ41" s="192"/>
      <c r="BA41" s="193"/>
      <c r="BB41" s="191"/>
      <c r="BC41" s="194"/>
      <c r="BD41" s="17"/>
      <c r="BE41" s="42" t="str">
        <f t="shared" si="0"/>
        <v>0</v>
      </c>
      <c r="BF41" s="44" t="str">
        <f t="shared" si="3"/>
        <v>0</v>
      </c>
      <c r="BG41" s="44" t="s">
        <v>19</v>
      </c>
      <c r="BH41" s="44" t="str">
        <f t="shared" si="1"/>
        <v>0</v>
      </c>
      <c r="BI41" s="36"/>
      <c r="BJ41" s="36"/>
      <c r="BK41" s="52"/>
      <c r="BL41" s="52"/>
      <c r="BM41" s="57" t="str">
        <f>$D$16</f>
        <v>SGM Horb II</v>
      </c>
      <c r="BN41" s="54" t="e">
        <f>SUM($BF$31+$BH$35+$BH$40+$BF$47)</f>
        <v>#VALUE!</v>
      </c>
      <c r="BO41" s="54">
        <f>SUM($AW$31+$AZ$35+$AZ$40+$AW$47)</f>
        <v>0</v>
      </c>
      <c r="BP41" s="55" t="s">
        <v>19</v>
      </c>
      <c r="BQ41" s="54">
        <f>SUM($AZ$31+$AW$35+$AW$40+$AZ$47)</f>
        <v>0</v>
      </c>
      <c r="BR41" s="58">
        <f>SUM(BO41-BQ41)</f>
        <v>0</v>
      </c>
      <c r="BS41" s="36"/>
      <c r="BT41" s="36"/>
      <c r="BU41" s="36" t="s">
        <v>19</v>
      </c>
      <c r="BV41" s="42" t="str">
        <f t="shared" si="2"/>
        <v>0</v>
      </c>
      <c r="BW41" s="39"/>
      <c r="BX41" s="36"/>
      <c r="BY41" s="36" t="str">
        <f>$AG$18</f>
        <v>SG Empfingen</v>
      </c>
      <c r="BZ41" s="42">
        <f>SUM($BE$35+$BV$41+$BV$47+$BE$53)</f>
        <v>0</v>
      </c>
      <c r="CA41" s="40">
        <f>SUM($AW$35+$AZ$41+$AZ$47+$AW$53)</f>
        <v>0</v>
      </c>
      <c r="CB41" s="49" t="s">
        <v>19</v>
      </c>
      <c r="CC41" s="50">
        <f>SUM($AZ$35+$AW$41+$AW$47+$AZ$53)</f>
        <v>0</v>
      </c>
      <c r="CD41" s="51">
        <f>SUM(CA41-CC41)</f>
        <v>0</v>
      </c>
      <c r="CE41" s="40"/>
      <c r="CF41" s="40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</row>
    <row r="42" spans="2:107" s="4" customFormat="1" ht="15.75" customHeight="1" thickBot="1">
      <c r="B42" s="106">
        <v>12</v>
      </c>
      <c r="C42" s="107"/>
      <c r="D42" s="107">
        <v>2</v>
      </c>
      <c r="E42" s="107"/>
      <c r="F42" s="107"/>
      <c r="G42" s="107" t="s">
        <v>31</v>
      </c>
      <c r="H42" s="107"/>
      <c r="I42" s="107"/>
      <c r="J42" s="108">
        <v>0.43402777777777773</v>
      </c>
      <c r="K42" s="108"/>
      <c r="L42" s="108"/>
      <c r="M42" s="108"/>
      <c r="N42" s="109"/>
      <c r="O42" s="110" t="str">
        <f>R24</f>
        <v>FV 08 Rottweil I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24" t="s">
        <v>20</v>
      </c>
      <c r="AF42" s="111" t="str">
        <f>R25</f>
        <v>SV Eutingen</v>
      </c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2"/>
      <c r="AW42" s="113"/>
      <c r="AX42" s="114"/>
      <c r="AY42" s="24" t="s">
        <v>19</v>
      </c>
      <c r="AZ42" s="114"/>
      <c r="BA42" s="154"/>
      <c r="BB42" s="113"/>
      <c r="BC42" s="155"/>
      <c r="BD42" s="17"/>
      <c r="BE42" s="42" t="str">
        <f t="shared" si="0"/>
        <v>0</v>
      </c>
      <c r="BF42" s="44" t="str">
        <f t="shared" si="3"/>
        <v>0</v>
      </c>
      <c r="BG42" s="44" t="s">
        <v>19</v>
      </c>
      <c r="BH42" s="44" t="str">
        <f t="shared" si="1"/>
        <v>0</v>
      </c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 t="s">
        <v>19</v>
      </c>
      <c r="BV42" s="42" t="str">
        <f t="shared" si="2"/>
        <v>0</v>
      </c>
      <c r="BW42" s="39"/>
      <c r="BX42" s="36"/>
      <c r="BY42" s="36" t="str">
        <f>$AG$19</f>
        <v>SGM Deisslingen-Lauffen</v>
      </c>
      <c r="BZ42" s="42">
        <f>SUM($BV$35+$BE$44+$BV$50+$BE$56)</f>
        <v>0</v>
      </c>
      <c r="CA42" s="40">
        <f>SUM($AZ$35+$AW$44+$AZ$50+$AW$56)</f>
        <v>0</v>
      </c>
      <c r="CB42" s="49" t="s">
        <v>19</v>
      </c>
      <c r="CC42" s="50">
        <f>SUM($AW$35+$AZ$44+$AW$50+$AZ$56)</f>
        <v>0</v>
      </c>
      <c r="CD42" s="51">
        <f>SUM(CA42-CC42)</f>
        <v>0</v>
      </c>
      <c r="CE42" s="40"/>
      <c r="CF42" s="40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</row>
    <row r="43" spans="2:107" s="4" customFormat="1" ht="15.75" customHeight="1">
      <c r="B43" s="274">
        <v>13</v>
      </c>
      <c r="C43" s="249"/>
      <c r="D43" s="249">
        <v>1</v>
      </c>
      <c r="E43" s="249"/>
      <c r="F43" s="249"/>
      <c r="G43" s="249" t="s">
        <v>16</v>
      </c>
      <c r="H43" s="249"/>
      <c r="I43" s="249"/>
      <c r="J43" s="226">
        <f t="shared" si="4"/>
        <v>0.4416666666666666</v>
      </c>
      <c r="K43" s="226"/>
      <c r="L43" s="226"/>
      <c r="M43" s="226"/>
      <c r="N43" s="250"/>
      <c r="O43" s="246" t="str">
        <f>D19</f>
        <v>TSV Weilimdorf</v>
      </c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15" t="s">
        <v>20</v>
      </c>
      <c r="AF43" s="247" t="str">
        <f>D20</f>
        <v>SGM Wessingen</v>
      </c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51"/>
      <c r="AW43" s="243"/>
      <c r="AX43" s="244"/>
      <c r="AY43" s="15" t="s">
        <v>19</v>
      </c>
      <c r="AZ43" s="244"/>
      <c r="BA43" s="245"/>
      <c r="BB43" s="243"/>
      <c r="BC43" s="248"/>
      <c r="BD43" s="17"/>
      <c r="BE43" s="42" t="str">
        <f t="shared" si="0"/>
        <v>0</v>
      </c>
      <c r="BF43" s="44" t="str">
        <f t="shared" si="3"/>
        <v>0</v>
      </c>
      <c r="BG43" s="44" t="s">
        <v>19</v>
      </c>
      <c r="BH43" s="44" t="str">
        <f t="shared" si="1"/>
        <v>0</v>
      </c>
      <c r="BI43" s="36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36"/>
      <c r="BU43" s="36" t="s">
        <v>19</v>
      </c>
      <c r="BV43" s="42" t="str">
        <f t="shared" si="2"/>
        <v>0</v>
      </c>
      <c r="BW43" s="39"/>
      <c r="BX43" s="36"/>
      <c r="BY43" s="36" t="str">
        <f>$AG$20</f>
        <v>FV 08 Rottweil III</v>
      </c>
      <c r="BZ43" s="42">
        <f>SUM($BE$38+$BV$44+$BV$53+$BE$59)</f>
        <v>0</v>
      </c>
      <c r="CA43" s="40">
        <f>SUM($AW$38+$AZ$44+$AZ$53+$AW$59)</f>
        <v>0</v>
      </c>
      <c r="CB43" s="49" t="s">
        <v>19</v>
      </c>
      <c r="CC43" s="50">
        <f>SUM($AZ$38+$AW$44+$AW$53+$AZ$59)</f>
        <v>0</v>
      </c>
      <c r="CD43" s="51">
        <f>SUM(CA43-CC43)</f>
        <v>0</v>
      </c>
      <c r="CE43" s="40"/>
      <c r="CF43" s="40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</row>
    <row r="44" spans="2:107" s="4" customFormat="1" ht="15.75" customHeight="1" thickBot="1">
      <c r="B44" s="275">
        <v>14</v>
      </c>
      <c r="C44" s="262"/>
      <c r="D44" s="262">
        <v>2</v>
      </c>
      <c r="E44" s="262"/>
      <c r="F44" s="262"/>
      <c r="G44" s="262" t="s">
        <v>16</v>
      </c>
      <c r="H44" s="262"/>
      <c r="I44" s="262"/>
      <c r="J44" s="263">
        <v>0.44166666666666665</v>
      </c>
      <c r="K44" s="263"/>
      <c r="L44" s="263"/>
      <c r="M44" s="263"/>
      <c r="N44" s="264"/>
      <c r="O44" s="265" t="str">
        <f>D16</f>
        <v>SGM Horb II</v>
      </c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99" t="s">
        <v>20</v>
      </c>
      <c r="AF44" s="266" t="str">
        <f>D18</f>
        <v>FC Rottenburg</v>
      </c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7"/>
      <c r="AW44" s="268"/>
      <c r="AX44" s="269"/>
      <c r="AY44" s="99" t="s">
        <v>19</v>
      </c>
      <c r="AZ44" s="269"/>
      <c r="BA44" s="270"/>
      <c r="BB44" s="268"/>
      <c r="BC44" s="271"/>
      <c r="BD44" s="17"/>
      <c r="BE44" s="42" t="str">
        <f t="shared" si="0"/>
        <v>0</v>
      </c>
      <c r="BF44" s="44" t="str">
        <f t="shared" si="3"/>
        <v>0</v>
      </c>
      <c r="BG44" s="44" t="s">
        <v>19</v>
      </c>
      <c r="BH44" s="44" t="str">
        <f t="shared" si="1"/>
        <v>0</v>
      </c>
      <c r="BI44" s="36"/>
      <c r="BJ44" s="36"/>
      <c r="BK44" s="52"/>
      <c r="BL44" s="52"/>
      <c r="BM44" s="53" t="str">
        <f>AG16</f>
        <v>SGM Horb I</v>
      </c>
      <c r="BN44" s="54" t="e">
        <f>SUM($BH$34+$BF$41+$BF$45+#REF!)</f>
        <v>#REF!</v>
      </c>
      <c r="BO44" s="54" t="e">
        <f>SUM($AZ$34+$AW$41+$AW$45+#REF!)</f>
        <v>#REF!</v>
      </c>
      <c r="BP44" s="55" t="s">
        <v>19</v>
      </c>
      <c r="BQ44" s="54" t="e">
        <f>SUM($AW$34+$AZ$41+$AZ$45+#REF!)</f>
        <v>#REF!</v>
      </c>
      <c r="BR44" s="56" t="e">
        <f>SUM(BO44-BQ44)</f>
        <v>#REF!</v>
      </c>
      <c r="BS44" s="36"/>
      <c r="BT44" s="36"/>
      <c r="BU44" s="36" t="s">
        <v>19</v>
      </c>
      <c r="BV44" s="42" t="str">
        <f t="shared" si="2"/>
        <v>0</v>
      </c>
      <c r="BW44" s="39"/>
      <c r="BX44" s="36"/>
      <c r="BY44" s="41"/>
      <c r="BZ44" s="41"/>
      <c r="CA44" s="41"/>
      <c r="CB44" s="41"/>
      <c r="CC44" s="41"/>
      <c r="CD44" s="41"/>
      <c r="CE44" s="40"/>
      <c r="CF44" s="40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</row>
    <row r="45" spans="2:107" s="4" customFormat="1" ht="15.75" customHeight="1">
      <c r="B45" s="274">
        <v>15</v>
      </c>
      <c r="C45" s="249"/>
      <c r="D45" s="249">
        <v>1</v>
      </c>
      <c r="E45" s="249"/>
      <c r="F45" s="249"/>
      <c r="G45" s="249" t="s">
        <v>22</v>
      </c>
      <c r="H45" s="249"/>
      <c r="I45" s="249"/>
      <c r="J45" s="226">
        <f t="shared" si="4"/>
        <v>0.4493055555555555</v>
      </c>
      <c r="K45" s="226"/>
      <c r="L45" s="226"/>
      <c r="M45" s="226"/>
      <c r="N45" s="250"/>
      <c r="O45" s="246" t="str">
        <f>AG19</f>
        <v>SGM Deisslingen-Lauffen</v>
      </c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15" t="s">
        <v>20</v>
      </c>
      <c r="AF45" s="247" t="str">
        <f>AG20</f>
        <v>FV 08 Rottweil III</v>
      </c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51"/>
      <c r="AW45" s="243"/>
      <c r="AX45" s="244"/>
      <c r="AY45" s="15" t="s">
        <v>19</v>
      </c>
      <c r="AZ45" s="244"/>
      <c r="BA45" s="245"/>
      <c r="BB45" s="243"/>
      <c r="BC45" s="248"/>
      <c r="BD45" s="17"/>
      <c r="BE45" s="42" t="str">
        <f t="shared" si="0"/>
        <v>0</v>
      </c>
      <c r="BF45" s="44" t="str">
        <f t="shared" si="3"/>
        <v>0</v>
      </c>
      <c r="BG45" s="44" t="s">
        <v>19</v>
      </c>
      <c r="BH45" s="44" t="str">
        <f t="shared" si="1"/>
        <v>0</v>
      </c>
      <c r="BI45" s="36"/>
      <c r="BJ45" s="36"/>
      <c r="BK45" s="52"/>
      <c r="BL45" s="52"/>
      <c r="BM45" s="53" t="str">
        <f>AG17</f>
        <v>TSG Balingen</v>
      </c>
      <c r="BN45" s="54" t="e">
        <f>SUM($BF$37+$BH$41+$BF$46+#REF!)</f>
        <v>#REF!</v>
      </c>
      <c r="BO45" s="54" t="e">
        <f>SUM($AW$37+$AZ$41+$AW$46+#REF!)</f>
        <v>#REF!</v>
      </c>
      <c r="BP45" s="55" t="s">
        <v>19</v>
      </c>
      <c r="BQ45" s="54" t="e">
        <f>SUM($AZ$37+$AW$41+$AZ$46+#REF!)</f>
        <v>#REF!</v>
      </c>
      <c r="BR45" s="56" t="e">
        <f>SUM(BO45-BQ45)</f>
        <v>#REF!</v>
      </c>
      <c r="BS45" s="36"/>
      <c r="BT45" s="36"/>
      <c r="BU45" s="36" t="s">
        <v>19</v>
      </c>
      <c r="BV45" s="42" t="str">
        <f t="shared" si="2"/>
        <v>0</v>
      </c>
      <c r="BW45" s="39"/>
      <c r="BX45" s="36"/>
      <c r="BY45" s="45" t="s">
        <v>30</v>
      </c>
      <c r="BZ45" s="36" t="s">
        <v>24</v>
      </c>
      <c r="CA45" s="185" t="s">
        <v>25</v>
      </c>
      <c r="CB45" s="185"/>
      <c r="CC45" s="185"/>
      <c r="CD45" s="46" t="s">
        <v>26</v>
      </c>
      <c r="CE45" s="40"/>
      <c r="CF45" s="40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</row>
    <row r="46" spans="2:107" s="4" customFormat="1" ht="15.75" customHeight="1" thickBot="1">
      <c r="B46" s="276">
        <v>16</v>
      </c>
      <c r="C46" s="252"/>
      <c r="D46" s="252">
        <v>2</v>
      </c>
      <c r="E46" s="252"/>
      <c r="F46" s="252"/>
      <c r="G46" s="252" t="s">
        <v>22</v>
      </c>
      <c r="H46" s="252"/>
      <c r="I46" s="252"/>
      <c r="J46" s="253">
        <v>0.44930555555555557</v>
      </c>
      <c r="K46" s="253"/>
      <c r="L46" s="253"/>
      <c r="M46" s="253"/>
      <c r="N46" s="254"/>
      <c r="O46" s="255" t="str">
        <f>AG16</f>
        <v>SGM Horb I</v>
      </c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3" t="s">
        <v>20</v>
      </c>
      <c r="AF46" s="256" t="str">
        <f>AG18</f>
        <v>SG Empfingen</v>
      </c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7"/>
      <c r="AW46" s="258"/>
      <c r="AX46" s="259"/>
      <c r="AY46" s="23" t="s">
        <v>19</v>
      </c>
      <c r="AZ46" s="259"/>
      <c r="BA46" s="260"/>
      <c r="BB46" s="258"/>
      <c r="BC46" s="261"/>
      <c r="BD46" s="17"/>
      <c r="BE46" s="42" t="str">
        <f t="shared" si="0"/>
        <v>0</v>
      </c>
      <c r="BF46" s="44" t="str">
        <f t="shared" si="3"/>
        <v>0</v>
      </c>
      <c r="BG46" s="44" t="s">
        <v>19</v>
      </c>
      <c r="BH46" s="44" t="str">
        <f t="shared" si="1"/>
        <v>0</v>
      </c>
      <c r="BI46" s="36"/>
      <c r="BJ46" s="36"/>
      <c r="BK46" s="52"/>
      <c r="BL46" s="52"/>
      <c r="BM46" s="57" t="str">
        <f>AG18</f>
        <v>SG Empfingen</v>
      </c>
      <c r="BN46" s="54" t="e">
        <f>SUM($BF$33+$BH$37+$BH$42+#REF!)</f>
        <v>#REF!</v>
      </c>
      <c r="BO46" s="54" t="e">
        <f>SUM($AW$33+$AZ$37+$AZ$42+#REF!)</f>
        <v>#REF!</v>
      </c>
      <c r="BP46" s="55" t="s">
        <v>19</v>
      </c>
      <c r="BQ46" s="54" t="e">
        <f>SUM($AZ$33+$AW$37+$AW$42+#REF!)</f>
        <v>#REF!</v>
      </c>
      <c r="BR46" s="58" t="e">
        <f>SUM(BO46-BQ46)</f>
        <v>#REF!</v>
      </c>
      <c r="BS46" s="36"/>
      <c r="BT46" s="36"/>
      <c r="BU46" s="36" t="s">
        <v>19</v>
      </c>
      <c r="BV46" s="42" t="str">
        <f t="shared" si="2"/>
        <v>0</v>
      </c>
      <c r="BW46" s="39"/>
      <c r="BX46" s="36"/>
      <c r="BY46" s="36" t="str">
        <f>$R$23</f>
        <v>SV Zimmern</v>
      </c>
      <c r="BZ46" s="42">
        <f>SUM($BE$33+$BV$39+$BE$48+$BV$57)</f>
        <v>0</v>
      </c>
      <c r="CA46" s="40">
        <f>SUM($AW$33+$AZ$39+$AW$48+$AZ$57)</f>
        <v>0</v>
      </c>
      <c r="CB46" s="49" t="s">
        <v>19</v>
      </c>
      <c r="CC46" s="50">
        <f>SUM($AZ$33+$AW$39+$AZ$48+$AW$57)</f>
        <v>0</v>
      </c>
      <c r="CD46" s="51">
        <f>SUM(CA46-CC46)</f>
        <v>0</v>
      </c>
      <c r="CE46" s="40"/>
      <c r="CF46" s="40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</row>
    <row r="47" spans="2:107" s="4" customFormat="1" ht="15.75" customHeight="1">
      <c r="B47" s="274">
        <v>17</v>
      </c>
      <c r="C47" s="249"/>
      <c r="D47" s="249">
        <v>1</v>
      </c>
      <c r="E47" s="249"/>
      <c r="F47" s="249"/>
      <c r="G47" s="249" t="s">
        <v>31</v>
      </c>
      <c r="H47" s="249"/>
      <c r="I47" s="249"/>
      <c r="J47" s="226">
        <f t="shared" si="4"/>
        <v>0.45694444444444443</v>
      </c>
      <c r="K47" s="226"/>
      <c r="L47" s="226"/>
      <c r="M47" s="226"/>
      <c r="N47" s="250"/>
      <c r="O47" s="246" t="str">
        <f>R26</f>
        <v>FC Holzhausen</v>
      </c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15" t="s">
        <v>20</v>
      </c>
      <c r="AF47" s="247" t="str">
        <f>R27</f>
        <v>SV Bondorf</v>
      </c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51"/>
      <c r="AW47" s="243"/>
      <c r="AX47" s="244"/>
      <c r="AY47" s="15" t="s">
        <v>19</v>
      </c>
      <c r="AZ47" s="244"/>
      <c r="BA47" s="245"/>
      <c r="BB47" s="243"/>
      <c r="BC47" s="248"/>
      <c r="BD47" s="17"/>
      <c r="BE47" s="42" t="str">
        <f t="shared" si="0"/>
        <v>0</v>
      </c>
      <c r="BF47" s="44" t="str">
        <f t="shared" si="3"/>
        <v>0</v>
      </c>
      <c r="BG47" s="44" t="s">
        <v>19</v>
      </c>
      <c r="BH47" s="44" t="str">
        <f t="shared" si="1"/>
        <v>0</v>
      </c>
      <c r="BI47" s="36"/>
      <c r="BJ47" s="36"/>
      <c r="BK47" s="52"/>
      <c r="BL47" s="52"/>
      <c r="BM47" s="53" t="str">
        <f>AG20</f>
        <v>FV 08 Rottweil III</v>
      </c>
      <c r="BN47" s="54">
        <f>SUM($BF$34+$BH$38+$BF$42+$BH$46)</f>
        <v>0</v>
      </c>
      <c r="BO47" s="54">
        <f>SUM($AW$34+$AZ$38+$AW$42+$AZ$46)</f>
        <v>0</v>
      </c>
      <c r="BP47" s="55" t="s">
        <v>19</v>
      </c>
      <c r="BQ47" s="54">
        <f>SUM($AZ$34+$AW$38+$AZ$42+$AW$46)</f>
        <v>0</v>
      </c>
      <c r="BR47" s="56">
        <f>SUM(BO47-BQ47)</f>
        <v>0</v>
      </c>
      <c r="BS47" s="36"/>
      <c r="BT47" s="36"/>
      <c r="BU47" s="36" t="s">
        <v>19</v>
      </c>
      <c r="BV47" s="42" t="str">
        <f t="shared" si="2"/>
        <v>0</v>
      </c>
      <c r="BW47" s="39"/>
      <c r="BX47" s="36"/>
      <c r="BY47" s="36" t="str">
        <f>$R$24</f>
        <v>FV 08 Rottweil I</v>
      </c>
      <c r="BZ47" s="42">
        <f>SUM($BV$33+$BE$42+$BE$51+$BV$60)</f>
        <v>0</v>
      </c>
      <c r="CA47" s="40">
        <f>SUM($AZ$33+$AW$42+$AW$51+$AZ$60)</f>
        <v>0</v>
      </c>
      <c r="CB47" s="49" t="s">
        <v>19</v>
      </c>
      <c r="CC47" s="50">
        <f>SUM($AW$33+$AZ$42+$AZ$51+$AW$60)</f>
        <v>0</v>
      </c>
      <c r="CD47" s="51">
        <f>SUM(CA47-CC47)</f>
        <v>0</v>
      </c>
      <c r="CE47" s="40"/>
      <c r="CF47" s="40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</row>
    <row r="48" spans="2:107" s="4" customFormat="1" ht="15.75" customHeight="1" thickBot="1">
      <c r="B48" s="106">
        <v>18</v>
      </c>
      <c r="C48" s="107"/>
      <c r="D48" s="107">
        <v>2</v>
      </c>
      <c r="E48" s="107"/>
      <c r="F48" s="107"/>
      <c r="G48" s="107" t="s">
        <v>31</v>
      </c>
      <c r="H48" s="107"/>
      <c r="I48" s="107"/>
      <c r="J48" s="108">
        <v>0.45694444444444443</v>
      </c>
      <c r="K48" s="108"/>
      <c r="L48" s="108"/>
      <c r="M48" s="108"/>
      <c r="N48" s="109"/>
      <c r="O48" s="110" t="str">
        <f>R23</f>
        <v>SV Zimmern</v>
      </c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24" t="s">
        <v>20</v>
      </c>
      <c r="AF48" s="111" t="str">
        <f>R25</f>
        <v>SV Eutingen</v>
      </c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2"/>
      <c r="AW48" s="113"/>
      <c r="AX48" s="114"/>
      <c r="AY48" s="24" t="s">
        <v>19</v>
      </c>
      <c r="AZ48" s="114"/>
      <c r="BA48" s="154"/>
      <c r="BB48" s="113"/>
      <c r="BC48" s="155"/>
      <c r="BD48" s="17"/>
      <c r="BE48" s="42" t="str">
        <f t="shared" si="0"/>
        <v>0</v>
      </c>
      <c r="BF48" s="44" t="str">
        <f t="shared" si="3"/>
        <v>0</v>
      </c>
      <c r="BG48" s="44" t="s">
        <v>19</v>
      </c>
      <c r="BH48" s="44" t="str">
        <f t="shared" si="1"/>
        <v>0</v>
      </c>
      <c r="BI48" s="36"/>
      <c r="BJ48" s="36"/>
      <c r="BK48" s="52"/>
      <c r="BL48" s="52"/>
      <c r="BM48" s="53">
        <f>AG21</f>
        <v>0</v>
      </c>
      <c r="BN48" s="54" t="e">
        <f>SUM($BH$33+$BF$38+$BH$45+#REF!)</f>
        <v>#REF!</v>
      </c>
      <c r="BO48" s="54" t="e">
        <f>SUM($AZ$33+$AW$38+$AZ$45+#REF!)</f>
        <v>#REF!</v>
      </c>
      <c r="BP48" s="55" t="s">
        <v>19</v>
      </c>
      <c r="BQ48" s="54" t="e">
        <f>SUM($AW$33+$AZ$38+$AW$45+#REF!)</f>
        <v>#REF!</v>
      </c>
      <c r="BR48" s="56" t="e">
        <f>SUM(BO48-BQ48)</f>
        <v>#REF!</v>
      </c>
      <c r="BS48" s="36"/>
      <c r="BT48" s="36"/>
      <c r="BU48" s="36" t="s">
        <v>19</v>
      </c>
      <c r="BV48" s="42" t="str">
        <f t="shared" si="2"/>
        <v>0</v>
      </c>
      <c r="BW48" s="39"/>
      <c r="BX48" s="36"/>
      <c r="BY48" s="36" t="str">
        <f>$R$25</f>
        <v>SV Eutingen</v>
      </c>
      <c r="BZ48" s="42">
        <f>SUM($BE$36+$BV$42+$BV$48+$BE$54)</f>
        <v>0</v>
      </c>
      <c r="CA48" s="40">
        <f>SUM($AW$36+$AZ$42+$AZ$48+$AW$54)</f>
        <v>0</v>
      </c>
      <c r="CB48" s="49" t="s">
        <v>19</v>
      </c>
      <c r="CC48" s="50">
        <f>SUM($AZ$36+$AW$42+$AW$48+$AZ$54)</f>
        <v>0</v>
      </c>
      <c r="CD48" s="51">
        <f>SUM(CA48-CC48)</f>
        <v>0</v>
      </c>
      <c r="CE48" s="40"/>
      <c r="CF48" s="40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</row>
    <row r="49" spans="2:82" ht="15.75" customHeight="1">
      <c r="B49" s="274">
        <v>19</v>
      </c>
      <c r="C49" s="249"/>
      <c r="D49" s="249">
        <v>1</v>
      </c>
      <c r="E49" s="249"/>
      <c r="F49" s="249"/>
      <c r="G49" s="249" t="s">
        <v>16</v>
      </c>
      <c r="H49" s="249"/>
      <c r="I49" s="249"/>
      <c r="J49" s="226">
        <f t="shared" si="4"/>
        <v>0.4645833333333333</v>
      </c>
      <c r="K49" s="226"/>
      <c r="L49" s="226"/>
      <c r="M49" s="226"/>
      <c r="N49" s="250"/>
      <c r="O49" s="246" t="str">
        <f>D17</f>
        <v>SGM Dettingen/Rexingen </v>
      </c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15" t="s">
        <v>20</v>
      </c>
      <c r="AF49" s="247" t="str">
        <f>D19</f>
        <v>TSV Weilimdorf</v>
      </c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51"/>
      <c r="AW49" s="243"/>
      <c r="AX49" s="244"/>
      <c r="AY49" s="15" t="s">
        <v>19</v>
      </c>
      <c r="AZ49" s="244"/>
      <c r="BA49" s="245"/>
      <c r="BB49" s="243"/>
      <c r="BC49" s="248"/>
      <c r="BD49" s="18"/>
      <c r="BE49" s="42" t="str">
        <f aca="true" t="shared" si="5" ref="BE49:BE60">IF(ISBLANK(AZ49),"0",IF(AW49&gt;AZ49,3,IF(AW49=AZ49,1,0)))</f>
        <v>0</v>
      </c>
      <c r="BF49" s="44" t="str">
        <f aca="true" t="shared" si="6" ref="BF49:BF60">IF(ISBLANK(AW49),"0",IF(AW49&gt;AZ49,3,IF(AW49=AZ49,1,0)))</f>
        <v>0</v>
      </c>
      <c r="BG49" s="44" t="s">
        <v>19</v>
      </c>
      <c r="BH49" s="44" t="str">
        <f aca="true" t="shared" si="7" ref="BH49:BH60">IF(ISBLANK(AZ49),"0",IF(AZ49&gt;AW49,3,IF(AZ49=AW49,1,0)))</f>
        <v>0</v>
      </c>
      <c r="BI49" s="36"/>
      <c r="BJ49" s="36"/>
      <c r="BK49" s="52"/>
      <c r="BL49" s="52"/>
      <c r="BM49" s="53">
        <f>AG22</f>
        <v>0</v>
      </c>
      <c r="BN49" s="54" t="e">
        <f>SUM($BH$33+$BF$38+$BH$45+#REF!)</f>
        <v>#REF!</v>
      </c>
      <c r="BO49" s="54" t="e">
        <f>SUM($AZ$33+$AW$38+$AZ$45+#REF!)</f>
        <v>#REF!</v>
      </c>
      <c r="BP49" s="55" t="s">
        <v>19</v>
      </c>
      <c r="BQ49" s="54" t="e">
        <f>SUM($AW$33+$AZ$38+$AW$45+#REF!)</f>
        <v>#REF!</v>
      </c>
      <c r="BR49" s="56" t="e">
        <f aca="true" t="shared" si="8" ref="BR49:BR60">SUM(BO49-BQ49)</f>
        <v>#REF!</v>
      </c>
      <c r="BS49" s="36"/>
      <c r="BT49" s="36"/>
      <c r="BU49" s="36" t="s">
        <v>19</v>
      </c>
      <c r="BV49" s="42" t="str">
        <f aca="true" t="shared" si="9" ref="BV49:BV60">IF(ISBLANK(AZ49),"0",IF(AZ49&gt;AW49,3,IF(AZ49=AW49,1,0)))</f>
        <v>0</v>
      </c>
      <c r="BY49" s="36" t="str">
        <f>$R$26</f>
        <v>FC Holzhausen</v>
      </c>
      <c r="BZ49" s="42">
        <f>SUM($BV$36+$BE$45+$BV$51+$BE$57)</f>
        <v>0</v>
      </c>
      <c r="CA49" s="40">
        <f>SUM($AZ$36+$AW$45+$AZ$51+$AW$57)</f>
        <v>0</v>
      </c>
      <c r="CB49" s="49" t="s">
        <v>19</v>
      </c>
      <c r="CC49" s="50">
        <f>SUM($AW$36+$AZ$45+$AW$51+$AZ$57)</f>
        <v>0</v>
      </c>
      <c r="CD49" s="51">
        <f>SUM(CA49-CC49)</f>
        <v>0</v>
      </c>
    </row>
    <row r="50" spans="2:82" ht="15.75" customHeight="1" thickBot="1">
      <c r="B50" s="287">
        <v>20</v>
      </c>
      <c r="C50" s="286"/>
      <c r="D50" s="286">
        <v>2</v>
      </c>
      <c r="E50" s="286"/>
      <c r="F50" s="286"/>
      <c r="G50" s="286" t="s">
        <v>16</v>
      </c>
      <c r="H50" s="286"/>
      <c r="I50" s="286"/>
      <c r="J50" s="290">
        <v>0.46458333333333335</v>
      </c>
      <c r="K50" s="290"/>
      <c r="L50" s="290"/>
      <c r="M50" s="290"/>
      <c r="N50" s="291"/>
      <c r="O50" s="195" t="str">
        <f>D18</f>
        <v>FC Rottenburg</v>
      </c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98" t="s">
        <v>20</v>
      </c>
      <c r="AF50" s="196" t="str">
        <f>D20</f>
        <v>SGM Wessingen</v>
      </c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294"/>
      <c r="AW50" s="288"/>
      <c r="AX50" s="292"/>
      <c r="AY50" s="98" t="s">
        <v>19</v>
      </c>
      <c r="AZ50" s="292"/>
      <c r="BA50" s="293"/>
      <c r="BB50" s="288"/>
      <c r="BC50" s="289"/>
      <c r="BD50" s="18"/>
      <c r="BE50" s="42" t="str">
        <f t="shared" si="5"/>
        <v>0</v>
      </c>
      <c r="BF50" s="44" t="str">
        <f t="shared" si="6"/>
        <v>0</v>
      </c>
      <c r="BG50" s="44" t="s">
        <v>19</v>
      </c>
      <c r="BH50" s="44" t="str">
        <f t="shared" si="7"/>
        <v>0</v>
      </c>
      <c r="BI50" s="36"/>
      <c r="BJ50" s="36"/>
      <c r="BK50" s="52"/>
      <c r="BL50" s="52"/>
      <c r="BM50" s="53">
        <f>AG23</f>
        <v>0</v>
      </c>
      <c r="BN50" s="54" t="e">
        <f>SUM($BH$33+$BF$38+$BH$45+#REF!)</f>
        <v>#REF!</v>
      </c>
      <c r="BO50" s="54" t="e">
        <f>SUM($AZ$33+$AW$38+$AZ$45+#REF!)</f>
        <v>#REF!</v>
      </c>
      <c r="BP50" s="55" t="s">
        <v>19</v>
      </c>
      <c r="BQ50" s="54" t="e">
        <f>SUM($AW$33+$AZ$38+$AW$45+#REF!)</f>
        <v>#REF!</v>
      </c>
      <c r="BR50" s="56" t="e">
        <f t="shared" si="8"/>
        <v>#REF!</v>
      </c>
      <c r="BS50" s="36"/>
      <c r="BT50" s="36"/>
      <c r="BU50" s="36" t="s">
        <v>19</v>
      </c>
      <c r="BV50" s="42" t="str">
        <f t="shared" si="9"/>
        <v>0</v>
      </c>
      <c r="BY50" s="36" t="str">
        <f>$R$27</f>
        <v>SV Bondorf</v>
      </c>
      <c r="BZ50" s="42">
        <f>SUM($BE$39+$BV$45+$BV$54+$BE$60)</f>
        <v>0</v>
      </c>
      <c r="CA50" s="40">
        <f>SUM($AW$39+$AZ$45+$AZ$54+$AW$60)</f>
        <v>0</v>
      </c>
      <c r="CB50" s="49" t="s">
        <v>19</v>
      </c>
      <c r="CC50" s="50">
        <f>SUM($AZ$39+$AW$45+$AW$54+$AZ$60)</f>
        <v>0</v>
      </c>
      <c r="CD50" s="51">
        <f>SUM(CA50-CC50)</f>
        <v>0</v>
      </c>
    </row>
    <row r="51" spans="2:74" ht="15.75" customHeight="1">
      <c r="B51" s="274">
        <v>21</v>
      </c>
      <c r="C51" s="249"/>
      <c r="D51" s="249">
        <v>1</v>
      </c>
      <c r="E51" s="249"/>
      <c r="F51" s="249"/>
      <c r="G51" s="249" t="s">
        <v>22</v>
      </c>
      <c r="H51" s="249"/>
      <c r="I51" s="249"/>
      <c r="J51" s="226">
        <f t="shared" si="4"/>
        <v>0.4722222222222222</v>
      </c>
      <c r="K51" s="226"/>
      <c r="L51" s="226"/>
      <c r="M51" s="226"/>
      <c r="N51" s="250"/>
      <c r="O51" s="246" t="str">
        <f>AG17</f>
        <v>TSG Balingen</v>
      </c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15" t="s">
        <v>20</v>
      </c>
      <c r="AF51" s="247" t="str">
        <f>AG19</f>
        <v>SGM Deisslingen-Lauffen</v>
      </c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51"/>
      <c r="AW51" s="243"/>
      <c r="AX51" s="244"/>
      <c r="AY51" s="15" t="s">
        <v>19</v>
      </c>
      <c r="AZ51" s="244"/>
      <c r="BA51" s="245"/>
      <c r="BB51" s="243"/>
      <c r="BC51" s="248"/>
      <c r="BD51" s="18"/>
      <c r="BE51" s="42" t="str">
        <f>IF(ISBLANK(AZ51),"0",IF(AW51&gt;AZ51,3,IF(AW51=AZ51,1,0)))</f>
        <v>0</v>
      </c>
      <c r="BF51" s="44" t="str">
        <f>IF(ISBLANK(AW51),"0",IF(AW51&gt;AZ51,3,IF(AW51=AZ51,1,0)))</f>
        <v>0</v>
      </c>
      <c r="BG51" s="44" t="s">
        <v>19</v>
      </c>
      <c r="BH51" s="44" t="str">
        <f>IF(ISBLANK(AZ51),"0",IF(AZ51&gt;AW51,3,IF(AZ51=AW51,1,0)))</f>
        <v>0</v>
      </c>
      <c r="BI51" s="36"/>
      <c r="BJ51" s="36"/>
      <c r="BK51" s="52"/>
      <c r="BL51" s="52"/>
      <c r="BM51" s="53">
        <f>AG24</f>
        <v>0</v>
      </c>
      <c r="BN51" s="54" t="e">
        <f>SUM($BH$33+$BF$38+$BH$45+#REF!)</f>
        <v>#REF!</v>
      </c>
      <c r="BO51" s="54" t="e">
        <f>SUM($AZ$33+$AW$38+$AZ$45+#REF!)</f>
        <v>#REF!</v>
      </c>
      <c r="BP51" s="55" t="s">
        <v>19</v>
      </c>
      <c r="BQ51" s="54" t="e">
        <f>SUM($AW$33+$AZ$38+$AW$45+#REF!)</f>
        <v>#REF!</v>
      </c>
      <c r="BR51" s="56" t="e">
        <f>SUM(BO51-BQ51)</f>
        <v>#REF!</v>
      </c>
      <c r="BS51" s="36"/>
      <c r="BT51" s="36"/>
      <c r="BU51" s="36" t="s">
        <v>19</v>
      </c>
      <c r="BV51" s="42" t="str">
        <f>IF(ISBLANK(AZ51),"0",IF(AZ51&gt;AW51,3,IF(AZ51=AW51,1,0)))</f>
        <v>0</v>
      </c>
    </row>
    <row r="52" spans="2:74" ht="15.75" customHeight="1" thickBot="1">
      <c r="B52" s="106">
        <v>22</v>
      </c>
      <c r="C52" s="107"/>
      <c r="D52" s="107">
        <v>2</v>
      </c>
      <c r="E52" s="107"/>
      <c r="F52" s="107"/>
      <c r="G52" s="107" t="s">
        <v>22</v>
      </c>
      <c r="H52" s="107"/>
      <c r="I52" s="107"/>
      <c r="J52" s="108">
        <v>0.47222222222222227</v>
      </c>
      <c r="K52" s="108"/>
      <c r="L52" s="108"/>
      <c r="M52" s="108"/>
      <c r="N52" s="109"/>
      <c r="O52" s="110" t="str">
        <f>AG18</f>
        <v>SG Empfingen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24" t="s">
        <v>20</v>
      </c>
      <c r="AF52" s="111" t="str">
        <f>AG20</f>
        <v>FV 08 Rottweil III</v>
      </c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2"/>
      <c r="AW52" s="113"/>
      <c r="AX52" s="114"/>
      <c r="AY52" s="24" t="s">
        <v>19</v>
      </c>
      <c r="AZ52" s="114"/>
      <c r="BA52" s="154"/>
      <c r="BB52" s="113"/>
      <c r="BC52" s="155"/>
      <c r="BD52" s="18"/>
      <c r="BE52" s="42" t="str">
        <f>IF(ISBLANK(AZ52),"0",IF(AW52&gt;AZ52,3,IF(AW52=AZ52,1,0)))</f>
        <v>0</v>
      </c>
      <c r="BF52" s="44" t="str">
        <f>IF(ISBLANK(AW52),"0",IF(AW52&gt;AZ52,3,IF(AW52=AZ52,1,0)))</f>
        <v>0</v>
      </c>
      <c r="BG52" s="44" t="s">
        <v>19</v>
      </c>
      <c r="BH52" s="44" t="str">
        <f>IF(ISBLANK(AZ52),"0",IF(AZ52&gt;AW52,3,IF(AZ52=AW52,1,0)))</f>
        <v>0</v>
      </c>
      <c r="BI52" s="36"/>
      <c r="BJ52" s="36"/>
      <c r="BK52" s="52"/>
      <c r="BL52" s="52"/>
      <c r="BM52" s="53">
        <f>AG26</f>
        <v>0</v>
      </c>
      <c r="BN52" s="54" t="e">
        <f>SUM($BH$33+$BF$38+$BH$45+#REF!)</f>
        <v>#REF!</v>
      </c>
      <c r="BO52" s="54" t="e">
        <f>SUM($AZ$33+$AW$38+$AZ$45+#REF!)</f>
        <v>#REF!</v>
      </c>
      <c r="BP52" s="55" t="s">
        <v>19</v>
      </c>
      <c r="BQ52" s="54" t="e">
        <f>SUM($AW$33+$AZ$38+$AW$45+#REF!)</f>
        <v>#REF!</v>
      </c>
      <c r="BR52" s="56" t="e">
        <f>SUM(BO52-BQ52)</f>
        <v>#REF!</v>
      </c>
      <c r="BS52" s="36"/>
      <c r="BT52" s="36"/>
      <c r="BU52" s="36" t="s">
        <v>19</v>
      </c>
      <c r="BV52" s="42" t="str">
        <f>IF(ISBLANK(AZ52),"0",IF(AZ52&gt;AW52,3,IF(AZ52=AW52,1,0)))</f>
        <v>0</v>
      </c>
    </row>
    <row r="53" spans="2:74" ht="15.75" customHeight="1">
      <c r="B53" s="224">
        <v>23</v>
      </c>
      <c r="C53" s="225"/>
      <c r="D53" s="225">
        <v>1</v>
      </c>
      <c r="E53" s="225"/>
      <c r="F53" s="225"/>
      <c r="G53" s="225" t="s">
        <v>31</v>
      </c>
      <c r="H53" s="225"/>
      <c r="I53" s="225"/>
      <c r="J53" s="226">
        <v>0.4798611111111111</v>
      </c>
      <c r="K53" s="226"/>
      <c r="L53" s="226"/>
      <c r="M53" s="226"/>
      <c r="N53" s="226"/>
      <c r="O53" s="227" t="str">
        <f>R24</f>
        <v>FV 08 Rottweil I</v>
      </c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97" t="s">
        <v>20</v>
      </c>
      <c r="AF53" s="189" t="str">
        <f>R26</f>
        <v>FC Holzhausen</v>
      </c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90"/>
      <c r="AW53" s="191"/>
      <c r="AX53" s="192"/>
      <c r="AY53" s="97" t="s">
        <v>19</v>
      </c>
      <c r="AZ53" s="192"/>
      <c r="BA53" s="193"/>
      <c r="BB53" s="191"/>
      <c r="BC53" s="194"/>
      <c r="BD53" s="18"/>
      <c r="BE53" s="42" t="str">
        <f t="shared" si="5"/>
        <v>0</v>
      </c>
      <c r="BF53" s="44" t="str">
        <f t="shared" si="6"/>
        <v>0</v>
      </c>
      <c r="BG53" s="44" t="s">
        <v>19</v>
      </c>
      <c r="BH53" s="44" t="str">
        <f t="shared" si="7"/>
        <v>0</v>
      </c>
      <c r="BI53" s="36"/>
      <c r="BJ53" s="36"/>
      <c r="BK53" s="52"/>
      <c r="BL53" s="52"/>
      <c r="BM53" s="53">
        <f aca="true" t="shared" si="10" ref="BM53:BM60">AG31</f>
        <v>0</v>
      </c>
      <c r="BN53" s="54" t="e">
        <f>SUM($BH$33+$BF$38+$BH$45+#REF!)</f>
        <v>#REF!</v>
      </c>
      <c r="BO53" s="54" t="e">
        <f>SUM($AZ$33+$AW$38+$AZ$45+#REF!)</f>
        <v>#REF!</v>
      </c>
      <c r="BP53" s="55" t="s">
        <v>19</v>
      </c>
      <c r="BQ53" s="54" t="e">
        <f>SUM($AW$33+$AZ$38+$AW$45+#REF!)</f>
        <v>#REF!</v>
      </c>
      <c r="BR53" s="56" t="e">
        <f t="shared" si="8"/>
        <v>#REF!</v>
      </c>
      <c r="BS53" s="36"/>
      <c r="BT53" s="36"/>
      <c r="BU53" s="36" t="s">
        <v>19</v>
      </c>
      <c r="BV53" s="42" t="str">
        <f t="shared" si="9"/>
        <v>0</v>
      </c>
    </row>
    <row r="54" spans="2:74" ht="15.75" customHeight="1" thickBot="1">
      <c r="B54" s="106">
        <v>24</v>
      </c>
      <c r="C54" s="107"/>
      <c r="D54" s="107">
        <v>2</v>
      </c>
      <c r="E54" s="107"/>
      <c r="F54" s="107"/>
      <c r="G54" s="107" t="s">
        <v>31</v>
      </c>
      <c r="H54" s="107"/>
      <c r="I54" s="107"/>
      <c r="J54" s="108">
        <v>0.4798611111111111</v>
      </c>
      <c r="K54" s="108"/>
      <c r="L54" s="108"/>
      <c r="M54" s="108"/>
      <c r="N54" s="109"/>
      <c r="O54" s="110" t="str">
        <f>R25</f>
        <v>SV Eutingen</v>
      </c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24" t="s">
        <v>20</v>
      </c>
      <c r="AF54" s="111" t="str">
        <f>R27</f>
        <v>SV Bondorf</v>
      </c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2"/>
      <c r="AW54" s="113"/>
      <c r="AX54" s="114"/>
      <c r="AY54" s="24" t="s">
        <v>19</v>
      </c>
      <c r="AZ54" s="114"/>
      <c r="BA54" s="154"/>
      <c r="BB54" s="113"/>
      <c r="BC54" s="155"/>
      <c r="BD54" s="18"/>
      <c r="BE54" s="42" t="str">
        <f t="shared" si="5"/>
        <v>0</v>
      </c>
      <c r="BF54" s="44" t="str">
        <f t="shared" si="6"/>
        <v>0</v>
      </c>
      <c r="BG54" s="44" t="s">
        <v>19</v>
      </c>
      <c r="BH54" s="44" t="str">
        <f t="shared" si="7"/>
        <v>0</v>
      </c>
      <c r="BI54" s="36"/>
      <c r="BJ54" s="36"/>
      <c r="BK54" s="52"/>
      <c r="BL54" s="52"/>
      <c r="BM54" s="53">
        <f t="shared" si="10"/>
        <v>0</v>
      </c>
      <c r="BN54" s="54" t="e">
        <f>SUM($BH$33+$BF$38+$BH$45+#REF!)</f>
        <v>#REF!</v>
      </c>
      <c r="BO54" s="54" t="e">
        <f>SUM($AZ$33+$AW$38+$AZ$45+#REF!)</f>
        <v>#REF!</v>
      </c>
      <c r="BP54" s="55" t="s">
        <v>19</v>
      </c>
      <c r="BQ54" s="54" t="e">
        <f>SUM($AW$33+$AZ$38+$AW$45+#REF!)</f>
        <v>#REF!</v>
      </c>
      <c r="BR54" s="56" t="e">
        <f t="shared" si="8"/>
        <v>#REF!</v>
      </c>
      <c r="BS54" s="36"/>
      <c r="BT54" s="36"/>
      <c r="BU54" s="36" t="s">
        <v>19</v>
      </c>
      <c r="BV54" s="42" t="str">
        <f t="shared" si="9"/>
        <v>0</v>
      </c>
    </row>
    <row r="55" spans="2:74" ht="15.75" customHeight="1">
      <c r="B55" s="274">
        <v>25</v>
      </c>
      <c r="C55" s="249"/>
      <c r="D55" s="249">
        <v>1</v>
      </c>
      <c r="E55" s="249"/>
      <c r="F55" s="249"/>
      <c r="G55" s="249" t="s">
        <v>16</v>
      </c>
      <c r="H55" s="249"/>
      <c r="I55" s="249"/>
      <c r="J55" s="226">
        <f>J54+$U$10*$X$10+$AL$10</f>
        <v>0.4875</v>
      </c>
      <c r="K55" s="226"/>
      <c r="L55" s="226"/>
      <c r="M55" s="226"/>
      <c r="N55" s="250"/>
      <c r="O55" s="246" t="str">
        <f>D19</f>
        <v>TSV Weilimdorf</v>
      </c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15" t="s">
        <v>20</v>
      </c>
      <c r="AF55" s="247" t="str">
        <f>D16</f>
        <v>SGM Horb II</v>
      </c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47"/>
      <c r="AV55" s="251"/>
      <c r="AW55" s="243"/>
      <c r="AX55" s="244"/>
      <c r="AY55" s="15" t="s">
        <v>19</v>
      </c>
      <c r="AZ55" s="244"/>
      <c r="BA55" s="245"/>
      <c r="BB55" s="243"/>
      <c r="BC55" s="248"/>
      <c r="BD55" s="18"/>
      <c r="BE55" s="42" t="str">
        <f t="shared" si="5"/>
        <v>0</v>
      </c>
      <c r="BF55" s="44" t="str">
        <f t="shared" si="6"/>
        <v>0</v>
      </c>
      <c r="BG55" s="44" t="s">
        <v>19</v>
      </c>
      <c r="BH55" s="44" t="str">
        <f t="shared" si="7"/>
        <v>0</v>
      </c>
      <c r="BI55" s="36"/>
      <c r="BJ55" s="36"/>
      <c r="BK55" s="52"/>
      <c r="BL55" s="52"/>
      <c r="BM55" s="53">
        <f t="shared" si="10"/>
        <v>0</v>
      </c>
      <c r="BN55" s="54" t="e">
        <f>SUM($BH$33+$BF$38+$BH$45+#REF!)</f>
        <v>#REF!</v>
      </c>
      <c r="BO55" s="54" t="e">
        <f>SUM($AZ$33+$AW$38+$AZ$45+#REF!)</f>
        <v>#REF!</v>
      </c>
      <c r="BP55" s="55" t="s">
        <v>19</v>
      </c>
      <c r="BQ55" s="54" t="e">
        <f>SUM($AW$33+$AZ$38+$AW$45+#REF!)</f>
        <v>#REF!</v>
      </c>
      <c r="BR55" s="56" t="e">
        <f t="shared" si="8"/>
        <v>#REF!</v>
      </c>
      <c r="BS55" s="36"/>
      <c r="BT55" s="36"/>
      <c r="BU55" s="36" t="s">
        <v>19</v>
      </c>
      <c r="BV55" s="42" t="str">
        <f t="shared" si="9"/>
        <v>0</v>
      </c>
    </row>
    <row r="56" spans="2:74" ht="15.75" customHeight="1" thickBot="1">
      <c r="B56" s="287">
        <v>26</v>
      </c>
      <c r="C56" s="286"/>
      <c r="D56" s="286">
        <v>2</v>
      </c>
      <c r="E56" s="286"/>
      <c r="F56" s="286"/>
      <c r="G56" s="286" t="s">
        <v>16</v>
      </c>
      <c r="H56" s="286"/>
      <c r="I56" s="286"/>
      <c r="J56" s="290">
        <v>0.4875</v>
      </c>
      <c r="K56" s="290"/>
      <c r="L56" s="290"/>
      <c r="M56" s="290"/>
      <c r="N56" s="291"/>
      <c r="O56" s="195" t="str">
        <f>D20</f>
        <v>SGM Wessingen</v>
      </c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98" t="s">
        <v>20</v>
      </c>
      <c r="AF56" s="196" t="str">
        <f>D17</f>
        <v>SGM Dettingen/Rexingen </v>
      </c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294"/>
      <c r="AW56" s="288"/>
      <c r="AX56" s="292"/>
      <c r="AY56" s="98" t="s">
        <v>19</v>
      </c>
      <c r="AZ56" s="292"/>
      <c r="BA56" s="293"/>
      <c r="BB56" s="288"/>
      <c r="BC56" s="289"/>
      <c r="BD56" s="18"/>
      <c r="BE56" s="42" t="str">
        <f t="shared" si="5"/>
        <v>0</v>
      </c>
      <c r="BF56" s="44" t="str">
        <f t="shared" si="6"/>
        <v>0</v>
      </c>
      <c r="BG56" s="44" t="s">
        <v>19</v>
      </c>
      <c r="BH56" s="44" t="str">
        <f t="shared" si="7"/>
        <v>0</v>
      </c>
      <c r="BI56" s="36"/>
      <c r="BJ56" s="36"/>
      <c r="BK56" s="52"/>
      <c r="BL56" s="52"/>
      <c r="BM56" s="53">
        <f t="shared" si="10"/>
        <v>0</v>
      </c>
      <c r="BN56" s="54" t="e">
        <f>SUM($BH$33+$BF$38+$BH$45+#REF!)</f>
        <v>#REF!</v>
      </c>
      <c r="BO56" s="54" t="e">
        <f>SUM($AZ$33+$AW$38+$AZ$45+#REF!)</f>
        <v>#REF!</v>
      </c>
      <c r="BP56" s="55" t="s">
        <v>19</v>
      </c>
      <c r="BQ56" s="54" t="e">
        <f>SUM($AW$33+$AZ$38+$AW$45+#REF!)</f>
        <v>#REF!</v>
      </c>
      <c r="BR56" s="56" t="e">
        <f t="shared" si="8"/>
        <v>#REF!</v>
      </c>
      <c r="BS56" s="36"/>
      <c r="BT56" s="36"/>
      <c r="BU56" s="36" t="s">
        <v>19</v>
      </c>
      <c r="BV56" s="42" t="str">
        <f t="shared" si="9"/>
        <v>0</v>
      </c>
    </row>
    <row r="57" spans="2:74" ht="15.75" customHeight="1">
      <c r="B57" s="224">
        <v>27</v>
      </c>
      <c r="C57" s="225"/>
      <c r="D57" s="225">
        <v>1</v>
      </c>
      <c r="E57" s="225"/>
      <c r="F57" s="225"/>
      <c r="G57" s="225" t="s">
        <v>22</v>
      </c>
      <c r="H57" s="225"/>
      <c r="I57" s="225"/>
      <c r="J57" s="272">
        <f>J56+$U$10*$X$10+$AL$10</f>
        <v>0.49513888888888885</v>
      </c>
      <c r="K57" s="272"/>
      <c r="L57" s="272"/>
      <c r="M57" s="272"/>
      <c r="N57" s="273"/>
      <c r="O57" s="227" t="str">
        <f>AG19</f>
        <v>SGM Deisslingen-Lauffen</v>
      </c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97" t="s">
        <v>20</v>
      </c>
      <c r="AF57" s="189" t="str">
        <f>AG16</f>
        <v>SGM Horb I</v>
      </c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90"/>
      <c r="AW57" s="191"/>
      <c r="AX57" s="192"/>
      <c r="AY57" s="97" t="s">
        <v>19</v>
      </c>
      <c r="AZ57" s="192"/>
      <c r="BA57" s="193"/>
      <c r="BB57" s="191"/>
      <c r="BC57" s="194"/>
      <c r="BD57" s="18"/>
      <c r="BE57" s="42" t="str">
        <f t="shared" si="5"/>
        <v>0</v>
      </c>
      <c r="BF57" s="44" t="str">
        <f t="shared" si="6"/>
        <v>0</v>
      </c>
      <c r="BG57" s="44" t="s">
        <v>19</v>
      </c>
      <c r="BH57" s="44" t="str">
        <f t="shared" si="7"/>
        <v>0</v>
      </c>
      <c r="BI57" s="36"/>
      <c r="BJ57" s="36"/>
      <c r="BK57" s="52"/>
      <c r="BL57" s="52"/>
      <c r="BM57" s="53">
        <f t="shared" si="10"/>
        <v>0</v>
      </c>
      <c r="BN57" s="54" t="e">
        <f>SUM($BH$33+$BF$38+$BH$45+#REF!)</f>
        <v>#REF!</v>
      </c>
      <c r="BO57" s="54" t="e">
        <f>SUM($AZ$33+$AW$38+$AZ$45+#REF!)</f>
        <v>#REF!</v>
      </c>
      <c r="BP57" s="55" t="s">
        <v>19</v>
      </c>
      <c r="BQ57" s="54" t="e">
        <f>SUM($AW$33+$AZ$38+$AW$45+#REF!)</f>
        <v>#REF!</v>
      </c>
      <c r="BR57" s="56" t="e">
        <f t="shared" si="8"/>
        <v>#REF!</v>
      </c>
      <c r="BS57" s="36"/>
      <c r="BT57" s="36"/>
      <c r="BU57" s="36" t="s">
        <v>19</v>
      </c>
      <c r="BV57" s="42" t="str">
        <f t="shared" si="9"/>
        <v>0</v>
      </c>
    </row>
    <row r="58" spans="2:74" ht="15.75" customHeight="1" thickBot="1">
      <c r="B58" s="276">
        <v>28</v>
      </c>
      <c r="C58" s="252"/>
      <c r="D58" s="252">
        <v>2</v>
      </c>
      <c r="E58" s="252"/>
      <c r="F58" s="252"/>
      <c r="G58" s="252" t="s">
        <v>22</v>
      </c>
      <c r="H58" s="252"/>
      <c r="I58" s="252"/>
      <c r="J58" s="253">
        <v>0.49513888888888885</v>
      </c>
      <c r="K58" s="253"/>
      <c r="L58" s="253"/>
      <c r="M58" s="253"/>
      <c r="N58" s="254"/>
      <c r="O58" s="255" t="str">
        <f>AG20</f>
        <v>FV 08 Rottweil III</v>
      </c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3" t="s">
        <v>20</v>
      </c>
      <c r="AF58" s="256" t="str">
        <f>AG17</f>
        <v>TSG Balingen</v>
      </c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7"/>
      <c r="AW58" s="258"/>
      <c r="AX58" s="259"/>
      <c r="AY58" s="23" t="s">
        <v>19</v>
      </c>
      <c r="AZ58" s="259"/>
      <c r="BA58" s="260"/>
      <c r="BB58" s="258"/>
      <c r="BC58" s="261"/>
      <c r="BD58" s="18"/>
      <c r="BE58" s="42" t="str">
        <f t="shared" si="5"/>
        <v>0</v>
      </c>
      <c r="BF58" s="44" t="str">
        <f t="shared" si="6"/>
        <v>0</v>
      </c>
      <c r="BG58" s="44" t="s">
        <v>19</v>
      </c>
      <c r="BH58" s="44" t="str">
        <f t="shared" si="7"/>
        <v>0</v>
      </c>
      <c r="BI58" s="36"/>
      <c r="BJ58" s="36"/>
      <c r="BK58" s="52"/>
      <c r="BL58" s="52"/>
      <c r="BM58" s="53">
        <f t="shared" si="10"/>
        <v>0</v>
      </c>
      <c r="BN58" s="54" t="e">
        <f>SUM($BH$33+$BF$38+$BH$45+#REF!)</f>
        <v>#REF!</v>
      </c>
      <c r="BO58" s="54" t="e">
        <f>SUM($AZ$33+$AW$38+$AZ$45+#REF!)</f>
        <v>#REF!</v>
      </c>
      <c r="BP58" s="55" t="s">
        <v>19</v>
      </c>
      <c r="BQ58" s="54" t="e">
        <f>SUM($AW$33+$AZ$38+$AW$45+#REF!)</f>
        <v>#REF!</v>
      </c>
      <c r="BR58" s="56" t="e">
        <f t="shared" si="8"/>
        <v>#REF!</v>
      </c>
      <c r="BS58" s="36"/>
      <c r="BT58" s="36"/>
      <c r="BU58" s="36" t="s">
        <v>19</v>
      </c>
      <c r="BV58" s="42" t="str">
        <f t="shared" si="9"/>
        <v>0</v>
      </c>
    </row>
    <row r="59" spans="2:74" ht="15.75" customHeight="1">
      <c r="B59" s="274">
        <v>29</v>
      </c>
      <c r="C59" s="249"/>
      <c r="D59" s="249">
        <v>1</v>
      </c>
      <c r="E59" s="249"/>
      <c r="F59" s="249"/>
      <c r="G59" s="249" t="s">
        <v>31</v>
      </c>
      <c r="H59" s="249"/>
      <c r="I59" s="249"/>
      <c r="J59" s="226">
        <f>J58+$U$10*$X$10+$AL$10</f>
        <v>0.5027777777777778</v>
      </c>
      <c r="K59" s="226"/>
      <c r="L59" s="226"/>
      <c r="M59" s="226"/>
      <c r="N59" s="250"/>
      <c r="O59" s="246" t="str">
        <f>R26</f>
        <v>FC Holzhausen</v>
      </c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15" t="s">
        <v>20</v>
      </c>
      <c r="AF59" s="247" t="str">
        <f>R23</f>
        <v>SV Zimmern</v>
      </c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51"/>
      <c r="AW59" s="243"/>
      <c r="AX59" s="244"/>
      <c r="AY59" s="15" t="s">
        <v>19</v>
      </c>
      <c r="AZ59" s="244"/>
      <c r="BA59" s="245"/>
      <c r="BB59" s="243"/>
      <c r="BC59" s="248"/>
      <c r="BD59" s="18"/>
      <c r="BE59" s="42" t="str">
        <f t="shared" si="5"/>
        <v>0</v>
      </c>
      <c r="BF59" s="44" t="str">
        <f t="shared" si="6"/>
        <v>0</v>
      </c>
      <c r="BG59" s="44" t="s">
        <v>19</v>
      </c>
      <c r="BH59" s="44" t="str">
        <f t="shared" si="7"/>
        <v>0</v>
      </c>
      <c r="BI59" s="36"/>
      <c r="BJ59" s="36"/>
      <c r="BK59" s="52"/>
      <c r="BL59" s="52"/>
      <c r="BM59" s="53">
        <f t="shared" si="10"/>
        <v>0</v>
      </c>
      <c r="BN59" s="54" t="e">
        <f>SUM($BH$33+$BF$38+$BH$45+#REF!)</f>
        <v>#REF!</v>
      </c>
      <c r="BO59" s="54" t="e">
        <f>SUM($AZ$33+$AW$38+$AZ$45+#REF!)</f>
        <v>#REF!</v>
      </c>
      <c r="BP59" s="55" t="s">
        <v>19</v>
      </c>
      <c r="BQ59" s="54" t="e">
        <f>SUM($AW$33+$AZ$38+$AW$45+#REF!)</f>
        <v>#REF!</v>
      </c>
      <c r="BR59" s="56" t="e">
        <f t="shared" si="8"/>
        <v>#REF!</v>
      </c>
      <c r="BS59" s="36"/>
      <c r="BT59" s="36"/>
      <c r="BU59" s="36" t="s">
        <v>19</v>
      </c>
      <c r="BV59" s="42" t="str">
        <f t="shared" si="9"/>
        <v>0</v>
      </c>
    </row>
    <row r="60" spans="2:74" ht="15.75" customHeight="1" thickBot="1">
      <c r="B60" s="106">
        <v>30</v>
      </c>
      <c r="C60" s="107"/>
      <c r="D60" s="107">
        <v>2</v>
      </c>
      <c r="E60" s="107"/>
      <c r="F60" s="107"/>
      <c r="G60" s="107" t="s">
        <v>31</v>
      </c>
      <c r="H60" s="107"/>
      <c r="I60" s="107"/>
      <c r="J60" s="108">
        <v>0.5027777777777778</v>
      </c>
      <c r="K60" s="108"/>
      <c r="L60" s="108"/>
      <c r="M60" s="108"/>
      <c r="N60" s="109"/>
      <c r="O60" s="110" t="str">
        <f>R27</f>
        <v>SV Bondorf</v>
      </c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24" t="s">
        <v>20</v>
      </c>
      <c r="AF60" s="111" t="str">
        <f>R24</f>
        <v>FV 08 Rottweil I</v>
      </c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2"/>
      <c r="AW60" s="113"/>
      <c r="AX60" s="114"/>
      <c r="AY60" s="24" t="s">
        <v>19</v>
      </c>
      <c r="AZ60" s="114"/>
      <c r="BA60" s="154"/>
      <c r="BB60" s="113"/>
      <c r="BC60" s="155"/>
      <c r="BD60" s="18"/>
      <c r="BE60" s="42" t="str">
        <f t="shared" si="5"/>
        <v>0</v>
      </c>
      <c r="BF60" s="44" t="str">
        <f t="shared" si="6"/>
        <v>0</v>
      </c>
      <c r="BG60" s="44" t="s">
        <v>19</v>
      </c>
      <c r="BH60" s="44" t="str">
        <f t="shared" si="7"/>
        <v>0</v>
      </c>
      <c r="BI60" s="36"/>
      <c r="BJ60" s="36"/>
      <c r="BK60" s="52"/>
      <c r="BL60" s="52"/>
      <c r="BM60" s="53">
        <f t="shared" si="10"/>
        <v>0</v>
      </c>
      <c r="BN60" s="54" t="e">
        <f>SUM($BH$33+$BF$38+$BH$45+#REF!)</f>
        <v>#REF!</v>
      </c>
      <c r="BO60" s="54" t="e">
        <f>SUM($AZ$33+$AW$38+$AZ$45+#REF!)</f>
        <v>#REF!</v>
      </c>
      <c r="BP60" s="55" t="s">
        <v>19</v>
      </c>
      <c r="BQ60" s="54" t="e">
        <f>SUM($AW$33+$AZ$38+$AW$45+#REF!)</f>
        <v>#REF!</v>
      </c>
      <c r="BR60" s="56" t="e">
        <f t="shared" si="8"/>
        <v>#REF!</v>
      </c>
      <c r="BS60" s="36"/>
      <c r="BT60" s="36"/>
      <c r="BU60" s="36" t="s">
        <v>19</v>
      </c>
      <c r="BV60" s="42" t="str">
        <f t="shared" si="9"/>
        <v>0</v>
      </c>
    </row>
    <row r="61" spans="2:60" ht="5.25" customHeight="1">
      <c r="B61" s="20"/>
      <c r="C61" s="20"/>
      <c r="D61" s="20"/>
      <c r="E61" s="20"/>
      <c r="F61" s="20"/>
      <c r="G61" s="20"/>
      <c r="H61" s="20"/>
      <c r="I61" s="20"/>
      <c r="J61" s="21"/>
      <c r="K61" s="21"/>
      <c r="L61" s="21"/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3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3"/>
      <c r="AX61" s="23"/>
      <c r="AY61" s="23"/>
      <c r="AZ61" s="23"/>
      <c r="BA61" s="23"/>
      <c r="BB61" s="23"/>
      <c r="BC61" s="23"/>
      <c r="BD61" s="18"/>
      <c r="BF61" s="44"/>
      <c r="BG61" s="44"/>
      <c r="BH61" s="44"/>
    </row>
    <row r="62" ht="6.75" customHeight="1"/>
    <row r="63" spans="2:88" ht="12.75">
      <c r="B63" s="1" t="s">
        <v>27</v>
      </c>
      <c r="CE63" s="59"/>
      <c r="CF63" s="59"/>
      <c r="CG63" s="60"/>
      <c r="CH63" s="60"/>
      <c r="CI63" s="60"/>
      <c r="CJ63" s="60"/>
    </row>
    <row r="64" spans="83:88" ht="6" customHeight="1" thickBot="1">
      <c r="CE64" s="59"/>
      <c r="CF64" s="59"/>
      <c r="CG64" s="60"/>
      <c r="CH64" s="60"/>
      <c r="CI64" s="60"/>
      <c r="CJ64" s="60"/>
    </row>
    <row r="65" spans="2:107" s="8" customFormat="1" ht="13.5" customHeight="1" thickBot="1">
      <c r="B65" s="186" t="s">
        <v>12</v>
      </c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8"/>
      <c r="P65" s="186" t="s">
        <v>24</v>
      </c>
      <c r="Q65" s="187"/>
      <c r="R65" s="188"/>
      <c r="S65" s="186" t="s">
        <v>25</v>
      </c>
      <c r="T65" s="187"/>
      <c r="U65" s="187"/>
      <c r="V65" s="187"/>
      <c r="W65" s="188"/>
      <c r="X65" s="186" t="s">
        <v>26</v>
      </c>
      <c r="Y65" s="187"/>
      <c r="Z65" s="188"/>
      <c r="AA65" s="9"/>
      <c r="AB65" s="9"/>
      <c r="AC65" s="9"/>
      <c r="AD65" s="9"/>
      <c r="AE65" s="186" t="s">
        <v>13</v>
      </c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8"/>
      <c r="AS65" s="186" t="s">
        <v>24</v>
      </c>
      <c r="AT65" s="187"/>
      <c r="AU65" s="188"/>
      <c r="AV65" s="186" t="s">
        <v>25</v>
      </c>
      <c r="AW65" s="187"/>
      <c r="AX65" s="187"/>
      <c r="AY65" s="187"/>
      <c r="AZ65" s="188"/>
      <c r="BA65" s="186" t="s">
        <v>26</v>
      </c>
      <c r="BB65" s="187"/>
      <c r="BC65" s="188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2"/>
      <c r="BW65" s="62"/>
      <c r="BX65" s="61"/>
      <c r="BY65" s="45" t="s">
        <v>33</v>
      </c>
      <c r="BZ65" s="36" t="s">
        <v>24</v>
      </c>
      <c r="CA65" s="185" t="s">
        <v>25</v>
      </c>
      <c r="CB65" s="185"/>
      <c r="CC65" s="185"/>
      <c r="CD65" s="46" t="s">
        <v>26</v>
      </c>
      <c r="CE65" s="63"/>
      <c r="CF65" s="63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</row>
    <row r="66" spans="2:89" ht="12.75">
      <c r="B66" s="223" t="s">
        <v>8</v>
      </c>
      <c r="C66" s="198"/>
      <c r="D66" s="228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30"/>
      <c r="P66" s="206"/>
      <c r="Q66" s="207"/>
      <c r="R66" s="208"/>
      <c r="S66" s="198"/>
      <c r="T66" s="198"/>
      <c r="U66" s="10" t="s">
        <v>19</v>
      </c>
      <c r="V66" s="198"/>
      <c r="W66" s="198"/>
      <c r="X66" s="203"/>
      <c r="Y66" s="204"/>
      <c r="Z66" s="205"/>
      <c r="AA66" s="4"/>
      <c r="AB66" s="4"/>
      <c r="AC66" s="4"/>
      <c r="AD66" s="4"/>
      <c r="AE66" s="223" t="s">
        <v>8</v>
      </c>
      <c r="AF66" s="198"/>
      <c r="AG66" s="228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30"/>
      <c r="AS66" s="206"/>
      <c r="AT66" s="207"/>
      <c r="AU66" s="208"/>
      <c r="AV66" s="198"/>
      <c r="AW66" s="198"/>
      <c r="AX66" s="10" t="s">
        <v>19</v>
      </c>
      <c r="AY66" s="198"/>
      <c r="AZ66" s="198"/>
      <c r="BA66" s="203"/>
      <c r="BB66" s="204"/>
      <c r="BC66" s="205"/>
      <c r="BY66" s="36">
        <f>$R$75</f>
        <v>0</v>
      </c>
      <c r="BZ66" s="42">
        <f>$AD$75</f>
        <v>0</v>
      </c>
      <c r="CA66" s="40">
        <f>$AG$75</f>
        <v>0</v>
      </c>
      <c r="CB66" s="49" t="s">
        <v>19</v>
      </c>
      <c r="CC66" s="50">
        <f>$AJ$75</f>
        <v>0</v>
      </c>
      <c r="CD66" s="51">
        <f>$AL$75</f>
        <v>0</v>
      </c>
      <c r="CE66" s="59"/>
      <c r="CF66" s="59"/>
      <c r="CG66" s="60"/>
      <c r="CH66" s="60"/>
      <c r="CI66" s="29">
        <f>IF(ISBLANK($AZ$60),"",IF(AND($BZ$66=$BZ$67,$CD$66=$CD$67,$CA$67=$CA$66),1,0))</f>
      </c>
      <c r="CJ66" s="29">
        <f>IF(ISBLANK($AZ$60),"",IF(AND($BZ$68=$BZ$67,$CD$68=$CD$67,$CA$67=$CA$68),1,0))</f>
      </c>
      <c r="CK66" s="29" t="e">
        <f>SUM(CI66+CJ66)</f>
        <v>#VALUE!</v>
      </c>
    </row>
    <row r="67" spans="2:88" ht="12.75">
      <c r="B67" s="199" t="s">
        <v>9</v>
      </c>
      <c r="C67" s="197"/>
      <c r="D67" s="200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2"/>
      <c r="P67" s="80"/>
      <c r="Q67" s="79"/>
      <c r="R67" s="100"/>
      <c r="S67" s="197"/>
      <c r="T67" s="197"/>
      <c r="U67" s="11" t="s">
        <v>19</v>
      </c>
      <c r="V67" s="197"/>
      <c r="W67" s="197"/>
      <c r="X67" s="209"/>
      <c r="Y67" s="210"/>
      <c r="Z67" s="211"/>
      <c r="AA67" s="4"/>
      <c r="AB67" s="4"/>
      <c r="AC67" s="4"/>
      <c r="AD67" s="4"/>
      <c r="AE67" s="199" t="s">
        <v>9</v>
      </c>
      <c r="AF67" s="197"/>
      <c r="AG67" s="200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2"/>
      <c r="AS67" s="212"/>
      <c r="AT67" s="213"/>
      <c r="AU67" s="214"/>
      <c r="AV67" s="197"/>
      <c r="AW67" s="197"/>
      <c r="AX67" s="11" t="s">
        <v>19</v>
      </c>
      <c r="AY67" s="197"/>
      <c r="AZ67" s="197"/>
      <c r="BA67" s="209"/>
      <c r="BB67" s="210"/>
      <c r="BC67" s="211"/>
      <c r="BY67" s="36">
        <f>$AG$68</f>
        <v>0</v>
      </c>
      <c r="BZ67" s="42">
        <f>$AS$68</f>
        <v>0</v>
      </c>
      <c r="CA67" s="40">
        <f>$AV$68</f>
        <v>0</v>
      </c>
      <c r="CB67" s="49" t="s">
        <v>19</v>
      </c>
      <c r="CC67" s="50">
        <f>$AY$68</f>
        <v>0</v>
      </c>
      <c r="CD67" s="51">
        <f>$BA$68</f>
        <v>0</v>
      </c>
      <c r="CE67" s="59"/>
      <c r="CF67" s="59"/>
      <c r="CG67" s="60"/>
      <c r="CH67" s="60"/>
      <c r="CI67" s="60"/>
      <c r="CJ67" s="60"/>
    </row>
    <row r="68" spans="2:88" ht="12.75">
      <c r="B68" s="199" t="s">
        <v>10</v>
      </c>
      <c r="C68" s="197"/>
      <c r="D68" s="200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2"/>
      <c r="P68" s="212"/>
      <c r="Q68" s="213"/>
      <c r="R68" s="214"/>
      <c r="S68" s="197"/>
      <c r="T68" s="197"/>
      <c r="U68" s="11" t="s">
        <v>19</v>
      </c>
      <c r="V68" s="197"/>
      <c r="W68" s="197"/>
      <c r="X68" s="209"/>
      <c r="Y68" s="210"/>
      <c r="Z68" s="211"/>
      <c r="AA68" s="4"/>
      <c r="AB68" s="4"/>
      <c r="AC68" s="4"/>
      <c r="AD68" s="4"/>
      <c r="AE68" s="199" t="s">
        <v>10</v>
      </c>
      <c r="AF68" s="197"/>
      <c r="AG68" s="200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2"/>
      <c r="AS68" s="212"/>
      <c r="AT68" s="213"/>
      <c r="AU68" s="214"/>
      <c r="AV68" s="197"/>
      <c r="AW68" s="197"/>
      <c r="AX68" s="11" t="s">
        <v>19</v>
      </c>
      <c r="AY68" s="197"/>
      <c r="AZ68" s="197"/>
      <c r="BA68" s="209"/>
      <c r="BB68" s="210"/>
      <c r="BC68" s="211"/>
      <c r="BY68" s="36">
        <f>$D$68</f>
        <v>0</v>
      </c>
      <c r="BZ68" s="42">
        <f>$P$68</f>
        <v>0</v>
      </c>
      <c r="CA68" s="40">
        <f>$S$68</f>
        <v>0</v>
      </c>
      <c r="CB68" s="49" t="s">
        <v>19</v>
      </c>
      <c r="CC68" s="50">
        <f>$V$68</f>
        <v>0</v>
      </c>
      <c r="CD68" s="51">
        <f>$X$68</f>
        <v>0</v>
      </c>
      <c r="CE68" s="59"/>
      <c r="CF68" s="59"/>
      <c r="CG68" s="60"/>
      <c r="CH68" s="60"/>
      <c r="CI68" s="60"/>
      <c r="CJ68" s="60"/>
    </row>
    <row r="69" spans="2:88" ht="12.75">
      <c r="B69" s="199" t="s">
        <v>11</v>
      </c>
      <c r="C69" s="197"/>
      <c r="D69" s="200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2"/>
      <c r="P69" s="212"/>
      <c r="Q69" s="213"/>
      <c r="R69" s="214"/>
      <c r="S69" s="197"/>
      <c r="T69" s="197"/>
      <c r="U69" s="11" t="s">
        <v>19</v>
      </c>
      <c r="V69" s="197"/>
      <c r="W69" s="197"/>
      <c r="X69" s="209"/>
      <c r="Y69" s="210"/>
      <c r="Z69" s="211"/>
      <c r="AA69" s="4"/>
      <c r="AB69" s="4"/>
      <c r="AC69" s="4"/>
      <c r="AD69" s="4"/>
      <c r="AE69" s="199" t="s">
        <v>11</v>
      </c>
      <c r="AF69" s="197"/>
      <c r="AG69" s="200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2"/>
      <c r="AS69" s="212"/>
      <c r="AT69" s="213"/>
      <c r="AU69" s="214"/>
      <c r="AV69" s="197"/>
      <c r="AW69" s="197"/>
      <c r="AX69" s="11" t="s">
        <v>19</v>
      </c>
      <c r="AY69" s="197"/>
      <c r="AZ69" s="197"/>
      <c r="BA69" s="209"/>
      <c r="BB69" s="210"/>
      <c r="BC69" s="211"/>
      <c r="BY69" s="36"/>
      <c r="BZ69" s="42"/>
      <c r="CA69" s="40"/>
      <c r="CB69" s="49"/>
      <c r="CC69" s="50"/>
      <c r="CD69" s="65"/>
      <c r="CE69" s="59"/>
      <c r="CF69" s="59"/>
      <c r="CG69" s="60"/>
      <c r="CH69" s="60"/>
      <c r="CI69" s="60"/>
      <c r="CJ69" s="60"/>
    </row>
    <row r="70" spans="2:88" ht="13.5" thickBot="1">
      <c r="B70" s="232" t="s">
        <v>34</v>
      </c>
      <c r="C70" s="233"/>
      <c r="D70" s="234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6"/>
      <c r="P70" s="237"/>
      <c r="Q70" s="238"/>
      <c r="R70" s="239"/>
      <c r="S70" s="231"/>
      <c r="T70" s="231"/>
      <c r="U70" s="12" t="s">
        <v>19</v>
      </c>
      <c r="V70" s="231"/>
      <c r="W70" s="231"/>
      <c r="X70" s="240"/>
      <c r="Y70" s="241"/>
      <c r="Z70" s="242"/>
      <c r="AA70" s="4"/>
      <c r="AB70" s="4"/>
      <c r="AC70" s="4"/>
      <c r="AD70" s="4"/>
      <c r="AE70" s="232" t="s">
        <v>34</v>
      </c>
      <c r="AF70" s="233"/>
      <c r="AG70" s="234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6"/>
      <c r="AS70" s="237"/>
      <c r="AT70" s="238"/>
      <c r="AU70" s="239"/>
      <c r="AV70" s="231"/>
      <c r="AW70" s="231"/>
      <c r="AX70" s="12" t="s">
        <v>19</v>
      </c>
      <c r="AY70" s="231"/>
      <c r="AZ70" s="231"/>
      <c r="BA70" s="240"/>
      <c r="BB70" s="241"/>
      <c r="BC70" s="242"/>
      <c r="BY70" s="45" t="s">
        <v>37</v>
      </c>
      <c r="BZ70" s="36" t="s">
        <v>24</v>
      </c>
      <c r="CA70" s="185" t="s">
        <v>25</v>
      </c>
      <c r="CB70" s="185"/>
      <c r="CC70" s="185"/>
      <c r="CD70" s="46" t="s">
        <v>26</v>
      </c>
      <c r="CE70" s="59"/>
      <c r="CF70" s="59"/>
      <c r="CG70" s="60"/>
      <c r="CH70" s="60"/>
      <c r="CI70" s="60"/>
      <c r="CJ70" s="60"/>
    </row>
    <row r="71" spans="77:89" ht="12.75" customHeight="1" thickBot="1">
      <c r="BY71" s="36">
        <f>$R$74</f>
        <v>0</v>
      </c>
      <c r="BZ71" s="42">
        <f>$AD$74</f>
        <v>0</v>
      </c>
      <c r="CA71" s="40">
        <f>$AG$74</f>
        <v>0</v>
      </c>
      <c r="CB71" s="49" t="s">
        <v>19</v>
      </c>
      <c r="CC71" s="50">
        <f>$AJ$74</f>
        <v>0</v>
      </c>
      <c r="CD71" s="51">
        <f>$AL$74</f>
        <v>0</v>
      </c>
      <c r="CE71" s="59"/>
      <c r="CF71" s="59"/>
      <c r="CG71" s="60"/>
      <c r="CH71" s="60"/>
      <c r="CI71" s="29">
        <f>IF(ISBLANK($AZ$60),"",IF(AND($BZ$71=$BZ$72,$CD$71=$CD$72,$CA$72=$CA$71),1,0))</f>
      </c>
      <c r="CJ71" s="29">
        <f>IF(ISBLANK($AZ$60),"",IF(AND($BZ$73=$BZ$72,$CD$73=$CD$72,$CA$72=$CA$73),1,0))</f>
      </c>
      <c r="CK71" s="29" t="e">
        <f>SUM(CI71+CJ71)</f>
        <v>#VALUE!</v>
      </c>
    </row>
    <row r="72" spans="16:88" ht="13.5" thickBot="1">
      <c r="P72" s="186" t="s">
        <v>30</v>
      </c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8"/>
      <c r="AD72" s="186" t="s">
        <v>24</v>
      </c>
      <c r="AE72" s="187"/>
      <c r="AF72" s="188"/>
      <c r="AG72" s="186" t="s">
        <v>25</v>
      </c>
      <c r="AH72" s="187"/>
      <c r="AI72" s="187"/>
      <c r="AJ72" s="187"/>
      <c r="AK72" s="188"/>
      <c r="AL72" s="186" t="s">
        <v>26</v>
      </c>
      <c r="AM72" s="187"/>
      <c r="AN72" s="18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31"/>
      <c r="BY72" s="36">
        <f>$D$67</f>
        <v>0</v>
      </c>
      <c r="BZ72" s="42">
        <f>$P$67</f>
        <v>0</v>
      </c>
      <c r="CA72" s="40">
        <f>$S$67</f>
        <v>0</v>
      </c>
      <c r="CB72" s="49" t="s">
        <v>19</v>
      </c>
      <c r="CC72" s="50">
        <f>$V$67</f>
        <v>0</v>
      </c>
      <c r="CD72" s="51">
        <f>$X$67</f>
        <v>0</v>
      </c>
      <c r="CE72" s="59"/>
      <c r="CF72" s="59"/>
      <c r="CG72" s="60"/>
      <c r="CH72" s="60"/>
      <c r="CI72" s="60"/>
      <c r="CJ72" s="60"/>
    </row>
    <row r="73" spans="16:88" ht="12.75">
      <c r="P73" s="223" t="s">
        <v>8</v>
      </c>
      <c r="Q73" s="198"/>
      <c r="R73" s="228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30"/>
      <c r="AD73" s="206"/>
      <c r="AE73" s="207"/>
      <c r="AF73" s="208"/>
      <c r="AG73" s="198"/>
      <c r="AH73" s="198"/>
      <c r="AI73" s="10" t="s">
        <v>19</v>
      </c>
      <c r="AJ73" s="198"/>
      <c r="AK73" s="198"/>
      <c r="AL73" s="203"/>
      <c r="AM73" s="204"/>
      <c r="AN73" s="205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31"/>
      <c r="BY73" s="36">
        <f>$AG$67</f>
        <v>0</v>
      </c>
      <c r="BZ73" s="42">
        <f>$AS$67</f>
        <v>0</v>
      </c>
      <c r="CA73" s="40">
        <f>$AV$67</f>
        <v>0</v>
      </c>
      <c r="CB73" s="49" t="s">
        <v>19</v>
      </c>
      <c r="CC73" s="50">
        <f>$AY$67</f>
        <v>0</v>
      </c>
      <c r="CD73" s="51">
        <f>$BA$67</f>
        <v>0</v>
      </c>
      <c r="CE73" s="59"/>
      <c r="CF73" s="59"/>
      <c r="CG73" s="60"/>
      <c r="CH73" s="60"/>
      <c r="CI73" s="60"/>
      <c r="CJ73" s="60"/>
    </row>
    <row r="74" spans="16:88" ht="12.75">
      <c r="P74" s="199" t="s">
        <v>9</v>
      </c>
      <c r="Q74" s="197"/>
      <c r="R74" s="200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2"/>
      <c r="AD74" s="212"/>
      <c r="AE74" s="213"/>
      <c r="AF74" s="214"/>
      <c r="AG74" s="197"/>
      <c r="AH74" s="197"/>
      <c r="AI74" s="11" t="s">
        <v>19</v>
      </c>
      <c r="AJ74" s="197"/>
      <c r="AK74" s="197"/>
      <c r="AL74" s="209"/>
      <c r="AM74" s="210"/>
      <c r="AN74" s="211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31"/>
      <c r="BY74" s="59"/>
      <c r="BZ74" s="59"/>
      <c r="CA74" s="59"/>
      <c r="CB74" s="59"/>
      <c r="CC74" s="59"/>
      <c r="CD74" s="59"/>
      <c r="CE74" s="59"/>
      <c r="CF74" s="59"/>
      <c r="CG74" s="60"/>
      <c r="CH74" s="60"/>
      <c r="CI74" s="60"/>
      <c r="CJ74" s="60"/>
    </row>
    <row r="75" spans="16:88" ht="12.75">
      <c r="P75" s="199" t="s">
        <v>10</v>
      </c>
      <c r="Q75" s="197"/>
      <c r="R75" s="200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2"/>
      <c r="AD75" s="212"/>
      <c r="AE75" s="213"/>
      <c r="AF75" s="214"/>
      <c r="AG75" s="197"/>
      <c r="AH75" s="197"/>
      <c r="AI75" s="11" t="s">
        <v>19</v>
      </c>
      <c r="AJ75" s="197"/>
      <c r="AK75" s="197"/>
      <c r="AL75" s="209"/>
      <c r="AM75" s="210"/>
      <c r="AN75" s="211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31"/>
      <c r="BY75" s="45" t="s">
        <v>38</v>
      </c>
      <c r="BZ75" s="36" t="s">
        <v>24</v>
      </c>
      <c r="CA75" s="185" t="s">
        <v>25</v>
      </c>
      <c r="CB75" s="185"/>
      <c r="CC75" s="185"/>
      <c r="CD75" s="46" t="s">
        <v>26</v>
      </c>
      <c r="CE75" s="59"/>
      <c r="CF75" s="59"/>
      <c r="CG75" s="60"/>
      <c r="CH75" s="60"/>
      <c r="CI75" s="60"/>
      <c r="CJ75" s="60"/>
    </row>
    <row r="76" spans="16:89" ht="12.75">
      <c r="P76" s="199" t="s">
        <v>11</v>
      </c>
      <c r="Q76" s="197"/>
      <c r="R76" s="200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2"/>
      <c r="AD76" s="212"/>
      <c r="AE76" s="213"/>
      <c r="AF76" s="214"/>
      <c r="AG76" s="197"/>
      <c r="AH76" s="197"/>
      <c r="AI76" s="11" t="s">
        <v>19</v>
      </c>
      <c r="AJ76" s="197"/>
      <c r="AK76" s="197"/>
      <c r="AL76" s="209"/>
      <c r="AM76" s="210"/>
      <c r="AN76" s="211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31"/>
      <c r="BY76" s="36">
        <f>$R$73</f>
        <v>0</v>
      </c>
      <c r="BZ76" s="42">
        <f>$AD$73</f>
        <v>0</v>
      </c>
      <c r="CA76" s="40">
        <f>$AG$73</f>
        <v>0</v>
      </c>
      <c r="CB76" s="49" t="s">
        <v>19</v>
      </c>
      <c r="CC76" s="50">
        <f>$AJ$73</f>
        <v>0</v>
      </c>
      <c r="CD76" s="51">
        <f>$AL$73</f>
        <v>0</v>
      </c>
      <c r="CE76" s="59"/>
      <c r="CF76" s="59"/>
      <c r="CG76" s="60"/>
      <c r="CH76" s="60"/>
      <c r="CI76" s="29">
        <f>IF(ISBLANK($AZ$60),"",IF(AND($BZ$76=$BZ$77,$CD$76=$CD$77,$CA$77=$CA$76),1,0))</f>
      </c>
      <c r="CJ76" s="29">
        <f>IF(ISBLANK($AZ$60),"",IF(AND($BZ$78=$BZ$77,$CD$78=$CD$77,$CA$77=$CA$78),1,0))</f>
      </c>
      <c r="CK76" s="29" t="e">
        <f>SUM(CI76+CJ76)</f>
        <v>#VALUE!</v>
      </c>
    </row>
    <row r="77" spans="16:88" ht="13.5" thickBot="1">
      <c r="P77" s="232" t="s">
        <v>34</v>
      </c>
      <c r="Q77" s="233"/>
      <c r="R77" s="234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6"/>
      <c r="AD77" s="237"/>
      <c r="AE77" s="238"/>
      <c r="AF77" s="239"/>
      <c r="AG77" s="231"/>
      <c r="AH77" s="231"/>
      <c r="AI77" s="12" t="s">
        <v>19</v>
      </c>
      <c r="AJ77" s="231"/>
      <c r="AK77" s="231"/>
      <c r="AL77" s="240"/>
      <c r="AM77" s="241"/>
      <c r="AN77" s="242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31"/>
      <c r="BY77" s="36">
        <f>$AG$66</f>
        <v>0</v>
      </c>
      <c r="BZ77" s="42">
        <f>$AS$66</f>
        <v>0</v>
      </c>
      <c r="CA77" s="40">
        <f>$AV$66</f>
        <v>0</v>
      </c>
      <c r="CB77" s="49" t="s">
        <v>19</v>
      </c>
      <c r="CC77" s="50">
        <f>$AY$66</f>
        <v>0</v>
      </c>
      <c r="CD77" s="51">
        <f>$BA$66</f>
        <v>0</v>
      </c>
      <c r="CE77" s="59"/>
      <c r="CF77" s="59"/>
      <c r="CG77" s="60"/>
      <c r="CH77" s="60"/>
      <c r="CI77" s="60"/>
      <c r="CJ77" s="60"/>
    </row>
    <row r="78" spans="77:88" ht="12.75">
      <c r="BY78" s="36">
        <f>$D$66</f>
        <v>0</v>
      </c>
      <c r="BZ78" s="42">
        <f>$P$66</f>
        <v>0</v>
      </c>
      <c r="CA78" s="40">
        <f>$S$66</f>
        <v>0</v>
      </c>
      <c r="CB78" s="49" t="s">
        <v>19</v>
      </c>
      <c r="CC78" s="50">
        <f>$V$66</f>
        <v>0</v>
      </c>
      <c r="CD78" s="51">
        <f>$X$66</f>
        <v>0</v>
      </c>
      <c r="CE78" s="59"/>
      <c r="CF78" s="59"/>
      <c r="CG78" s="60"/>
      <c r="CH78" s="60"/>
      <c r="CI78" s="60"/>
      <c r="CJ78" s="60"/>
    </row>
    <row r="79" spans="2:74" ht="13.5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18"/>
      <c r="BE79" s="42"/>
      <c r="BF79" s="44"/>
      <c r="BG79" s="44"/>
      <c r="BH79" s="44"/>
      <c r="BI79" s="36"/>
      <c r="BJ79" s="36"/>
      <c r="BK79" s="52"/>
      <c r="BL79" s="52"/>
      <c r="BM79" s="53"/>
      <c r="BN79" s="54"/>
      <c r="BO79" s="54"/>
      <c r="BP79" s="55"/>
      <c r="BQ79" s="54"/>
      <c r="BR79" s="56"/>
      <c r="BS79" s="36"/>
      <c r="BT79" s="36"/>
      <c r="BU79" s="36"/>
      <c r="BV79" s="42"/>
    </row>
    <row r="80" spans="2:88" ht="12.75">
      <c r="B80" s="1" t="s">
        <v>41</v>
      </c>
      <c r="BY80" s="66"/>
      <c r="BZ80" s="66"/>
      <c r="CA80" s="66"/>
      <c r="CB80" s="66"/>
      <c r="CC80" s="59"/>
      <c r="CD80" s="59"/>
      <c r="CE80" s="59"/>
      <c r="CF80" s="59"/>
      <c r="CG80" s="60"/>
      <c r="CH80" s="60"/>
      <c r="CI80" s="60"/>
      <c r="CJ80" s="60"/>
    </row>
    <row r="81" spans="77:88" ht="6" customHeight="1">
      <c r="BY81" s="66"/>
      <c r="BZ81" s="66"/>
      <c r="CA81" s="66"/>
      <c r="CB81" s="66"/>
      <c r="CC81" s="59"/>
      <c r="CD81" s="59"/>
      <c r="CE81" s="59"/>
      <c r="CF81" s="59"/>
      <c r="CG81" s="60"/>
      <c r="CH81" s="60"/>
      <c r="CI81" s="60"/>
      <c r="CJ81" s="60"/>
    </row>
    <row r="82" spans="1:56" ht="15">
      <c r="A82" s="2"/>
      <c r="B82" s="2"/>
      <c r="C82" s="2"/>
      <c r="D82" s="2"/>
      <c r="E82" s="2"/>
      <c r="F82" s="2"/>
      <c r="G82" s="6" t="s">
        <v>2</v>
      </c>
      <c r="H82" s="305">
        <v>0.5125000000000001</v>
      </c>
      <c r="I82" s="305"/>
      <c r="J82" s="305"/>
      <c r="K82" s="305"/>
      <c r="L82" s="305"/>
      <c r="M82" s="7" t="s">
        <v>3</v>
      </c>
      <c r="N82" s="2"/>
      <c r="O82" s="2"/>
      <c r="P82" s="2"/>
      <c r="Q82" s="2"/>
      <c r="R82" s="2"/>
      <c r="S82" s="2"/>
      <c r="T82" s="2"/>
      <c r="U82" s="6" t="s">
        <v>4</v>
      </c>
      <c r="V82" s="304">
        <v>1</v>
      </c>
      <c r="W82" s="304"/>
      <c r="X82" s="19" t="s">
        <v>29</v>
      </c>
      <c r="Y82" s="303">
        <v>0.007638888888888889</v>
      </c>
      <c r="Z82" s="303"/>
      <c r="AA82" s="303"/>
      <c r="AB82" s="303"/>
      <c r="AC82" s="303"/>
      <c r="AD82" s="7" t="s">
        <v>5</v>
      </c>
      <c r="AE82" s="2"/>
      <c r="AF82" s="2"/>
      <c r="AG82" s="2"/>
      <c r="AH82" s="2"/>
      <c r="AI82" s="2"/>
      <c r="AJ82" s="2"/>
      <c r="AK82" s="6" t="s">
        <v>6</v>
      </c>
      <c r="AL82" s="303">
        <v>0.0006944444444444445</v>
      </c>
      <c r="AM82" s="303"/>
      <c r="AN82" s="303"/>
      <c r="AO82" s="303"/>
      <c r="AP82" s="303"/>
      <c r="AQ82" s="7" t="s">
        <v>5</v>
      </c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ht="12.75" customHeight="1" thickBot="1"/>
    <row r="84" spans="2:55" ht="19.5" customHeight="1" thickBot="1">
      <c r="B84" s="184" t="s">
        <v>14</v>
      </c>
      <c r="C84" s="158"/>
      <c r="D84" s="156" t="s">
        <v>61</v>
      </c>
      <c r="E84" s="157"/>
      <c r="F84" s="157"/>
      <c r="G84" s="157"/>
      <c r="H84" s="157"/>
      <c r="I84" s="158"/>
      <c r="J84" s="156" t="s">
        <v>17</v>
      </c>
      <c r="K84" s="157"/>
      <c r="L84" s="157"/>
      <c r="M84" s="157"/>
      <c r="N84" s="158"/>
      <c r="O84" s="156" t="s">
        <v>35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8"/>
      <c r="AW84" s="156" t="s">
        <v>21</v>
      </c>
      <c r="AX84" s="157"/>
      <c r="AY84" s="157"/>
      <c r="AZ84" s="157"/>
      <c r="BA84" s="158"/>
      <c r="BB84" s="156"/>
      <c r="BC84" s="159"/>
    </row>
    <row r="85" spans="2:55" ht="18" customHeight="1">
      <c r="B85" s="164">
        <v>31</v>
      </c>
      <c r="C85" s="165"/>
      <c r="D85" s="171">
        <v>1</v>
      </c>
      <c r="E85" s="172"/>
      <c r="F85" s="172"/>
      <c r="G85" s="172"/>
      <c r="H85" s="172"/>
      <c r="I85" s="173"/>
      <c r="J85" s="177">
        <f>H$82</f>
        <v>0.5125000000000001</v>
      </c>
      <c r="K85" s="178"/>
      <c r="L85" s="178"/>
      <c r="M85" s="178"/>
      <c r="N85" s="179"/>
      <c r="O85" s="152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" t="s">
        <v>20</v>
      </c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76" t="str">
        <f>IF(ISBLANK($AZ$73)," ",IF($AW$73&lt;$AZ$73,$O$73,IF($AZ$73&lt;$AW$73,$AF$73)))</f>
        <v> </v>
      </c>
      <c r="AW85" s="77"/>
      <c r="AX85" s="75"/>
      <c r="AY85" s="161" t="s">
        <v>19</v>
      </c>
      <c r="AZ85" s="161"/>
      <c r="BA85" s="163"/>
      <c r="BB85" s="164"/>
      <c r="BC85" s="165"/>
    </row>
    <row r="86" spans="2:107" s="14" customFormat="1" ht="12" customHeight="1" thickBot="1">
      <c r="B86" s="166"/>
      <c r="C86" s="167"/>
      <c r="D86" s="174"/>
      <c r="E86" s="175"/>
      <c r="F86" s="175"/>
      <c r="G86" s="175"/>
      <c r="H86" s="175"/>
      <c r="I86" s="176"/>
      <c r="J86" s="180"/>
      <c r="K86" s="181"/>
      <c r="L86" s="181"/>
      <c r="M86" s="181"/>
      <c r="N86" s="182"/>
      <c r="O86" s="168" t="s">
        <v>62</v>
      </c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"/>
      <c r="AF86" s="169" t="s">
        <v>63</v>
      </c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70"/>
      <c r="AW86" s="78"/>
      <c r="AX86" s="24"/>
      <c r="AY86" s="114"/>
      <c r="AZ86" s="114"/>
      <c r="BA86" s="155"/>
      <c r="BB86" s="166"/>
      <c r="BC86" s="1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8"/>
      <c r="BW86" s="68"/>
      <c r="BX86" s="67"/>
      <c r="BY86" s="67"/>
      <c r="BZ86" s="67"/>
      <c r="CA86" s="67"/>
      <c r="CB86" s="67"/>
      <c r="CC86" s="69"/>
      <c r="CD86" s="69"/>
      <c r="CE86" s="69"/>
      <c r="CF86" s="69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</row>
    <row r="87" ht="3.75" customHeight="1" thickBot="1"/>
    <row r="88" spans="2:55" ht="19.5" customHeight="1" thickBot="1">
      <c r="B88" s="184" t="s">
        <v>14</v>
      </c>
      <c r="C88" s="158"/>
      <c r="D88" s="156" t="s">
        <v>61</v>
      </c>
      <c r="E88" s="157"/>
      <c r="F88" s="157"/>
      <c r="G88" s="157"/>
      <c r="H88" s="157"/>
      <c r="I88" s="158"/>
      <c r="J88" s="156" t="s">
        <v>17</v>
      </c>
      <c r="K88" s="157"/>
      <c r="L88" s="157"/>
      <c r="M88" s="157"/>
      <c r="N88" s="158"/>
      <c r="O88" s="156" t="s">
        <v>36</v>
      </c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8"/>
      <c r="AW88" s="156" t="s">
        <v>21</v>
      </c>
      <c r="AX88" s="157"/>
      <c r="AY88" s="157"/>
      <c r="AZ88" s="157"/>
      <c r="BA88" s="158"/>
      <c r="BB88" s="156"/>
      <c r="BC88" s="159"/>
    </row>
    <row r="89" spans="2:55" ht="18" customHeight="1">
      <c r="B89" s="164">
        <v>32</v>
      </c>
      <c r="C89" s="165"/>
      <c r="D89" s="171">
        <v>2</v>
      </c>
      <c r="E89" s="172"/>
      <c r="F89" s="172"/>
      <c r="G89" s="172"/>
      <c r="H89" s="172"/>
      <c r="I89" s="173"/>
      <c r="J89" s="177">
        <v>0.5125000000000001</v>
      </c>
      <c r="K89" s="178"/>
      <c r="L89" s="178"/>
      <c r="M89" s="178"/>
      <c r="N89" s="179"/>
      <c r="O89" s="152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" t="s">
        <v>20</v>
      </c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83"/>
      <c r="AW89" s="160"/>
      <c r="AX89" s="161"/>
      <c r="AY89" s="161" t="s">
        <v>19</v>
      </c>
      <c r="AZ89" s="161"/>
      <c r="BA89" s="163"/>
      <c r="BB89" s="164"/>
      <c r="BC89" s="165"/>
    </row>
    <row r="90" spans="2:55" ht="12" customHeight="1" thickBot="1">
      <c r="B90" s="166"/>
      <c r="C90" s="167"/>
      <c r="D90" s="174"/>
      <c r="E90" s="175"/>
      <c r="F90" s="175"/>
      <c r="G90" s="175"/>
      <c r="H90" s="175"/>
      <c r="I90" s="176"/>
      <c r="J90" s="180"/>
      <c r="K90" s="181"/>
      <c r="L90" s="181"/>
      <c r="M90" s="181"/>
      <c r="N90" s="182"/>
      <c r="O90" s="168" t="s">
        <v>64</v>
      </c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"/>
      <c r="AF90" s="169" t="s">
        <v>65</v>
      </c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70"/>
      <c r="AW90" s="162"/>
      <c r="AX90" s="114"/>
      <c r="AY90" s="114"/>
      <c r="AZ90" s="114"/>
      <c r="BA90" s="155"/>
      <c r="BB90" s="166"/>
      <c r="BC90" s="167"/>
    </row>
    <row r="91" spans="2:55" ht="12" customHeight="1">
      <c r="B91" s="20"/>
      <c r="C91" s="20"/>
      <c r="D91" s="71"/>
      <c r="E91" s="71"/>
      <c r="F91" s="71"/>
      <c r="G91" s="71"/>
      <c r="H91" s="71"/>
      <c r="I91" s="71"/>
      <c r="J91" s="72"/>
      <c r="K91" s="72"/>
      <c r="L91" s="72"/>
      <c r="M91" s="72"/>
      <c r="N91" s="72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4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23"/>
      <c r="AX91" s="23"/>
      <c r="AY91" s="23"/>
      <c r="AZ91" s="23"/>
      <c r="BA91" s="23"/>
      <c r="BB91" s="20"/>
      <c r="BC91" s="20"/>
    </row>
    <row r="92" spans="2:88" ht="12.75">
      <c r="B92" s="1" t="s">
        <v>42</v>
      </c>
      <c r="BY92" s="66"/>
      <c r="BZ92" s="66"/>
      <c r="CA92" s="66"/>
      <c r="CB92" s="66"/>
      <c r="CC92" s="59"/>
      <c r="CD92" s="59"/>
      <c r="CE92" s="59"/>
      <c r="CF92" s="59"/>
      <c r="CG92" s="60"/>
      <c r="CH92" s="60"/>
      <c r="CI92" s="60"/>
      <c r="CJ92" s="60"/>
    </row>
    <row r="93" ht="6.75" customHeight="1" thickBot="1"/>
    <row r="94" spans="1:149" ht="13.5" thickBot="1">
      <c r="A94" s="149" t="s">
        <v>14</v>
      </c>
      <c r="B94" s="150"/>
      <c r="C94" s="149" t="s">
        <v>61</v>
      </c>
      <c r="D94" s="151"/>
      <c r="E94" s="151"/>
      <c r="F94" s="150"/>
      <c r="G94" s="149" t="s">
        <v>17</v>
      </c>
      <c r="H94" s="151"/>
      <c r="I94" s="151"/>
      <c r="J94" s="151"/>
      <c r="K94" s="150"/>
      <c r="L94" s="149" t="s">
        <v>66</v>
      </c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0"/>
      <c r="AX94" s="149" t="s">
        <v>21</v>
      </c>
      <c r="AY94" s="151"/>
      <c r="AZ94" s="151"/>
      <c r="BA94" s="151"/>
      <c r="BB94" s="150"/>
      <c r="BD94" s="84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6"/>
      <c r="BW94" s="86"/>
      <c r="BX94" s="86"/>
      <c r="BY94" s="86"/>
      <c r="BZ94" s="86"/>
      <c r="CA94" s="86"/>
      <c r="CB94" s="86"/>
      <c r="CC94" s="87"/>
      <c r="CD94" s="87"/>
      <c r="CE94" s="87"/>
      <c r="CF94" s="87"/>
      <c r="CG94" s="87"/>
      <c r="CH94" s="86"/>
      <c r="CI94" s="86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</row>
    <row r="95" spans="1:149" ht="15">
      <c r="A95" s="115">
        <v>33</v>
      </c>
      <c r="B95" s="116"/>
      <c r="C95" s="117">
        <v>1</v>
      </c>
      <c r="D95" s="118"/>
      <c r="E95" s="118"/>
      <c r="F95" s="119"/>
      <c r="G95" s="120">
        <v>0.5208333333333334</v>
      </c>
      <c r="H95" s="121"/>
      <c r="I95" s="121"/>
      <c r="J95" s="121"/>
      <c r="K95" s="122"/>
      <c r="L95" s="123" t="s">
        <v>67</v>
      </c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88" t="s">
        <v>20</v>
      </c>
      <c r="AF95" s="125" t="s">
        <v>67</v>
      </c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6"/>
      <c r="AX95" s="127"/>
      <c r="AY95" s="128"/>
      <c r="AZ95" s="89" t="s">
        <v>19</v>
      </c>
      <c r="BA95" s="101"/>
      <c r="BB95" s="102"/>
      <c r="BD95" s="84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6"/>
      <c r="BW95" s="86"/>
      <c r="BX95" s="86"/>
      <c r="BY95" s="86"/>
      <c r="BZ95" s="86"/>
      <c r="CA95" s="86"/>
      <c r="CB95" s="86"/>
      <c r="CC95" s="87"/>
      <c r="CD95" s="87"/>
      <c r="CE95" s="87"/>
      <c r="CF95" s="87"/>
      <c r="CG95" s="87"/>
      <c r="CH95" s="86"/>
      <c r="CI95" s="86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</row>
    <row r="96" spans="1:149" ht="18" thickBot="1">
      <c r="A96" s="90"/>
      <c r="B96" s="91"/>
      <c r="C96" s="92"/>
      <c r="D96" s="93"/>
      <c r="E96" s="93"/>
      <c r="F96" s="94"/>
      <c r="G96" s="92"/>
      <c r="H96" s="93"/>
      <c r="I96" s="93"/>
      <c r="J96" s="93"/>
      <c r="K96" s="94"/>
      <c r="L96" s="103" t="s">
        <v>76</v>
      </c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95"/>
      <c r="AF96" s="104" t="s">
        <v>77</v>
      </c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5"/>
      <c r="AX96" s="93"/>
      <c r="AY96" s="93"/>
      <c r="AZ96" s="93"/>
      <c r="BA96" s="93"/>
      <c r="BB96" s="94"/>
      <c r="BD96" s="84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6"/>
      <c r="BW96" s="86"/>
      <c r="BX96" s="86"/>
      <c r="BY96" s="86"/>
      <c r="BZ96" s="86"/>
      <c r="CA96" s="86"/>
      <c r="CB96" s="86"/>
      <c r="CC96" s="87"/>
      <c r="CD96" s="87"/>
      <c r="CE96" s="87"/>
      <c r="CF96" s="87"/>
      <c r="CG96" s="87"/>
      <c r="CH96" s="86"/>
      <c r="CI96" s="86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</row>
    <row r="97" spans="1:149" ht="13.5" thickBot="1">
      <c r="A97" s="144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BD97" s="84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6"/>
      <c r="BW97" s="86"/>
      <c r="BX97" s="86"/>
      <c r="BY97" s="86"/>
      <c r="BZ97" s="86"/>
      <c r="CA97" s="86"/>
      <c r="CB97" s="86"/>
      <c r="CC97" s="87"/>
      <c r="CD97" s="87"/>
      <c r="CE97" s="87"/>
      <c r="CF97" s="87"/>
      <c r="CG97" s="87"/>
      <c r="CH97" s="86"/>
      <c r="CI97" s="86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</row>
    <row r="98" spans="1:149" ht="13.5" thickBot="1">
      <c r="A98" s="146" t="s">
        <v>14</v>
      </c>
      <c r="B98" s="147"/>
      <c r="C98" s="146" t="s">
        <v>61</v>
      </c>
      <c r="D98" s="148"/>
      <c r="E98" s="148"/>
      <c r="F98" s="147"/>
      <c r="G98" s="146" t="s">
        <v>17</v>
      </c>
      <c r="H98" s="148"/>
      <c r="I98" s="148"/>
      <c r="J98" s="148"/>
      <c r="K98" s="147"/>
      <c r="L98" s="146" t="s">
        <v>68</v>
      </c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7"/>
      <c r="AX98" s="146" t="s">
        <v>21</v>
      </c>
      <c r="AY98" s="148"/>
      <c r="AZ98" s="148"/>
      <c r="BA98" s="148"/>
      <c r="BB98" s="147"/>
      <c r="BD98" s="84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6"/>
      <c r="BW98" s="86"/>
      <c r="BX98" s="86"/>
      <c r="BY98" s="86"/>
      <c r="BZ98" s="86"/>
      <c r="CA98" s="86"/>
      <c r="CB98" s="86"/>
      <c r="CC98" s="87"/>
      <c r="CD98" s="87"/>
      <c r="CE98" s="87"/>
      <c r="CF98" s="87"/>
      <c r="CG98" s="87"/>
      <c r="CH98" s="86"/>
      <c r="CI98" s="86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</row>
    <row r="99" spans="1:149" ht="15">
      <c r="A99" s="115">
        <v>34</v>
      </c>
      <c r="B99" s="116"/>
      <c r="C99" s="117">
        <v>2</v>
      </c>
      <c r="D99" s="118"/>
      <c r="E99" s="118"/>
      <c r="F99" s="119"/>
      <c r="G99" s="120">
        <v>0.5208333333333334</v>
      </c>
      <c r="H99" s="121"/>
      <c r="I99" s="121"/>
      <c r="J99" s="121"/>
      <c r="K99" s="122"/>
      <c r="L99" s="123" t="s">
        <v>67</v>
      </c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88" t="s">
        <v>20</v>
      </c>
      <c r="AF99" s="125" t="s">
        <v>67</v>
      </c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6"/>
      <c r="AX99" s="127"/>
      <c r="AY99" s="128"/>
      <c r="AZ99" s="89" t="s">
        <v>19</v>
      </c>
      <c r="BA99" s="101"/>
      <c r="BB99" s="102"/>
      <c r="BD99" s="84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6"/>
      <c r="BW99" s="86"/>
      <c r="BX99" s="86"/>
      <c r="BY99" s="86"/>
      <c r="BZ99" s="86"/>
      <c r="CA99" s="86"/>
      <c r="CB99" s="86"/>
      <c r="CC99" s="87"/>
      <c r="CD99" s="87"/>
      <c r="CE99" s="87"/>
      <c r="CF99" s="87"/>
      <c r="CG99" s="87"/>
      <c r="CH99" s="86"/>
      <c r="CI99" s="86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</row>
    <row r="100" spans="1:149" ht="18" thickBot="1">
      <c r="A100" s="90"/>
      <c r="B100" s="91"/>
      <c r="C100" s="92"/>
      <c r="D100" s="93"/>
      <c r="E100" s="93"/>
      <c r="F100" s="94"/>
      <c r="G100" s="92"/>
      <c r="H100" s="93"/>
      <c r="I100" s="93"/>
      <c r="J100" s="93"/>
      <c r="K100" s="94"/>
      <c r="L100" s="103" t="s">
        <v>78</v>
      </c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95"/>
      <c r="AF100" s="104" t="s">
        <v>79</v>
      </c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5"/>
      <c r="AX100" s="93"/>
      <c r="AY100" s="93"/>
      <c r="AZ100" s="93"/>
      <c r="BA100" s="93"/>
      <c r="BB100" s="94"/>
      <c r="BD100" s="84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6"/>
      <c r="BW100" s="86"/>
      <c r="BX100" s="86"/>
      <c r="BY100" s="86"/>
      <c r="BZ100" s="86"/>
      <c r="CA100" s="86"/>
      <c r="CB100" s="86"/>
      <c r="CC100" s="87"/>
      <c r="CD100" s="87"/>
      <c r="CE100" s="87"/>
      <c r="CF100" s="87"/>
      <c r="CG100" s="87"/>
      <c r="CH100" s="86"/>
      <c r="CI100" s="86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</row>
    <row r="101" spans="56:149" ht="13.5" thickBot="1">
      <c r="BD101" s="84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6"/>
      <c r="BW101" s="86"/>
      <c r="BX101" s="86"/>
      <c r="BY101" s="86"/>
      <c r="BZ101" s="86"/>
      <c r="CA101" s="86"/>
      <c r="CB101" s="86"/>
      <c r="CC101" s="87"/>
      <c r="CD101" s="87"/>
      <c r="CE101" s="87"/>
      <c r="CF101" s="87"/>
      <c r="CG101" s="87"/>
      <c r="CH101" s="86"/>
      <c r="CI101" s="86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</row>
    <row r="102" spans="1:149" ht="13.5" thickBot="1">
      <c r="A102" s="141" t="s">
        <v>14</v>
      </c>
      <c r="B102" s="142"/>
      <c r="C102" s="141" t="s">
        <v>61</v>
      </c>
      <c r="D102" s="143"/>
      <c r="E102" s="143"/>
      <c r="F102" s="142"/>
      <c r="G102" s="141" t="s">
        <v>17</v>
      </c>
      <c r="H102" s="143"/>
      <c r="I102" s="143"/>
      <c r="J102" s="143"/>
      <c r="K102" s="142"/>
      <c r="L102" s="141" t="s">
        <v>69</v>
      </c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2"/>
      <c r="AX102" s="141" t="s">
        <v>21</v>
      </c>
      <c r="AY102" s="143"/>
      <c r="AZ102" s="143"/>
      <c r="BA102" s="143"/>
      <c r="BB102" s="142"/>
      <c r="BD102" s="84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6"/>
      <c r="BW102" s="86"/>
      <c r="BX102" s="86"/>
      <c r="BY102" s="86"/>
      <c r="BZ102" s="86"/>
      <c r="CA102" s="86"/>
      <c r="CB102" s="86"/>
      <c r="CC102" s="87"/>
      <c r="CD102" s="87"/>
      <c r="CE102" s="87"/>
      <c r="CF102" s="87"/>
      <c r="CG102" s="87"/>
      <c r="CH102" s="86"/>
      <c r="CI102" s="86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</row>
    <row r="103" spans="1:149" ht="15">
      <c r="A103" s="115">
        <v>35</v>
      </c>
      <c r="B103" s="116"/>
      <c r="C103" s="117">
        <v>1</v>
      </c>
      <c r="D103" s="118"/>
      <c r="E103" s="118"/>
      <c r="F103" s="119"/>
      <c r="G103" s="120">
        <v>0.53125</v>
      </c>
      <c r="H103" s="121"/>
      <c r="I103" s="121"/>
      <c r="J103" s="121"/>
      <c r="K103" s="122"/>
      <c r="L103" s="123" t="s">
        <v>67</v>
      </c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88" t="s">
        <v>20</v>
      </c>
      <c r="AF103" s="125" t="s">
        <v>67</v>
      </c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6"/>
      <c r="AX103" s="127"/>
      <c r="AY103" s="128"/>
      <c r="AZ103" s="89" t="s">
        <v>19</v>
      </c>
      <c r="BA103" s="101"/>
      <c r="BB103" s="102"/>
      <c r="BD103" s="84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6"/>
      <c r="BW103" s="86"/>
      <c r="BX103" s="86"/>
      <c r="BY103" s="86"/>
      <c r="BZ103" s="86"/>
      <c r="CA103" s="86"/>
      <c r="CB103" s="86"/>
      <c r="CC103" s="87"/>
      <c r="CD103" s="87"/>
      <c r="CE103" s="87"/>
      <c r="CF103" s="87"/>
      <c r="CG103" s="87"/>
      <c r="CH103" s="86"/>
      <c r="CI103" s="86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</row>
    <row r="104" spans="1:149" ht="18" thickBot="1">
      <c r="A104" s="90"/>
      <c r="B104" s="91"/>
      <c r="C104" s="92"/>
      <c r="D104" s="93"/>
      <c r="E104" s="93"/>
      <c r="F104" s="94"/>
      <c r="G104" s="92"/>
      <c r="H104" s="93"/>
      <c r="I104" s="93"/>
      <c r="J104" s="93"/>
      <c r="K104" s="94"/>
      <c r="L104" s="103" t="s">
        <v>80</v>
      </c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95"/>
      <c r="AF104" s="104" t="s">
        <v>81</v>
      </c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5"/>
      <c r="AX104" s="93"/>
      <c r="AY104" s="93"/>
      <c r="AZ104" s="93"/>
      <c r="BA104" s="93"/>
      <c r="BB104" s="94"/>
      <c r="BD104" s="84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6"/>
      <c r="BW104" s="86"/>
      <c r="BX104" s="86"/>
      <c r="BY104" s="86"/>
      <c r="BZ104" s="86"/>
      <c r="CA104" s="86"/>
      <c r="CB104" s="86"/>
      <c r="CC104" s="87"/>
      <c r="CD104" s="87"/>
      <c r="CE104" s="87"/>
      <c r="CF104" s="87"/>
      <c r="CG104" s="87"/>
      <c r="CH104" s="86"/>
      <c r="CI104" s="86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</row>
    <row r="105" spans="56:149" ht="13.5" thickBot="1">
      <c r="BD105" s="84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6"/>
      <c r="BW105" s="86"/>
      <c r="BX105" s="86"/>
      <c r="BY105" s="86"/>
      <c r="BZ105" s="86"/>
      <c r="CA105" s="86"/>
      <c r="CB105" s="86"/>
      <c r="CC105" s="87"/>
      <c r="CD105" s="87"/>
      <c r="CE105" s="87"/>
      <c r="CF105" s="87"/>
      <c r="CG105" s="87"/>
      <c r="CH105" s="86"/>
      <c r="CI105" s="86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</row>
    <row r="106" spans="1:149" ht="13.5" thickBot="1">
      <c r="A106" s="138" t="s">
        <v>14</v>
      </c>
      <c r="B106" s="139"/>
      <c r="C106" s="138" t="s">
        <v>61</v>
      </c>
      <c r="D106" s="140"/>
      <c r="E106" s="140"/>
      <c r="F106" s="139"/>
      <c r="G106" s="138" t="s">
        <v>17</v>
      </c>
      <c r="H106" s="140"/>
      <c r="I106" s="140"/>
      <c r="J106" s="140"/>
      <c r="K106" s="139"/>
      <c r="L106" s="138" t="s">
        <v>70</v>
      </c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39"/>
      <c r="AX106" s="138" t="s">
        <v>21</v>
      </c>
      <c r="AY106" s="140"/>
      <c r="AZ106" s="140"/>
      <c r="BA106" s="140"/>
      <c r="BB106" s="139"/>
      <c r="BD106" s="84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6"/>
      <c r="BW106" s="86"/>
      <c r="BX106" s="86"/>
      <c r="BY106" s="86"/>
      <c r="BZ106" s="86"/>
      <c r="CA106" s="86"/>
      <c r="CB106" s="86"/>
      <c r="CC106" s="87"/>
      <c r="CD106" s="87"/>
      <c r="CE106" s="87"/>
      <c r="CF106" s="87"/>
      <c r="CG106" s="87"/>
      <c r="CH106" s="86"/>
      <c r="CI106" s="86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</row>
    <row r="107" spans="1:149" ht="15">
      <c r="A107" s="115">
        <v>36</v>
      </c>
      <c r="B107" s="116"/>
      <c r="C107" s="117">
        <v>2</v>
      </c>
      <c r="D107" s="118"/>
      <c r="E107" s="118"/>
      <c r="F107" s="119"/>
      <c r="G107" s="120">
        <v>0.53125</v>
      </c>
      <c r="H107" s="121"/>
      <c r="I107" s="121"/>
      <c r="J107" s="121"/>
      <c r="K107" s="122"/>
      <c r="L107" s="123" t="s">
        <v>67</v>
      </c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88" t="s">
        <v>20</v>
      </c>
      <c r="AF107" s="125" t="s">
        <v>67</v>
      </c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6"/>
      <c r="AX107" s="127"/>
      <c r="AY107" s="128"/>
      <c r="AZ107" s="89" t="s">
        <v>19</v>
      </c>
      <c r="BA107" s="101"/>
      <c r="BB107" s="102"/>
      <c r="BD107" s="84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6"/>
      <c r="BW107" s="86"/>
      <c r="BX107" s="86"/>
      <c r="BY107" s="86"/>
      <c r="BZ107" s="86"/>
      <c r="CA107" s="86"/>
      <c r="CB107" s="86"/>
      <c r="CC107" s="87"/>
      <c r="CD107" s="87"/>
      <c r="CE107" s="87"/>
      <c r="CF107" s="87"/>
      <c r="CG107" s="87"/>
      <c r="CH107" s="86"/>
      <c r="CI107" s="86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</row>
    <row r="108" spans="1:149" ht="18" thickBot="1">
      <c r="A108" s="90"/>
      <c r="B108" s="91"/>
      <c r="C108" s="92"/>
      <c r="D108" s="93"/>
      <c r="E108" s="93"/>
      <c r="F108" s="94"/>
      <c r="G108" s="92"/>
      <c r="H108" s="93"/>
      <c r="I108" s="93"/>
      <c r="J108" s="93"/>
      <c r="K108" s="94"/>
      <c r="L108" s="103" t="s">
        <v>82</v>
      </c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95"/>
      <c r="AF108" s="104" t="s">
        <v>83</v>
      </c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5"/>
      <c r="AX108" s="93"/>
      <c r="AY108" s="93"/>
      <c r="AZ108" s="93"/>
      <c r="BA108" s="93"/>
      <c r="BB108" s="94"/>
      <c r="BD108" s="84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6"/>
      <c r="BW108" s="86"/>
      <c r="BX108" s="86"/>
      <c r="BY108" s="86"/>
      <c r="BZ108" s="86"/>
      <c r="CA108" s="86"/>
      <c r="CB108" s="86"/>
      <c r="CC108" s="87"/>
      <c r="CD108" s="87"/>
      <c r="CE108" s="87"/>
      <c r="CF108" s="87"/>
      <c r="CG108" s="87"/>
      <c r="CH108" s="86"/>
      <c r="CI108" s="86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</row>
    <row r="109" spans="56:149" ht="13.5" thickBot="1">
      <c r="BD109" s="84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6"/>
      <c r="BW109" s="86"/>
      <c r="BX109" s="86"/>
      <c r="BY109" s="86"/>
      <c r="BZ109" s="86"/>
      <c r="CA109" s="86"/>
      <c r="CB109" s="86"/>
      <c r="CC109" s="87"/>
      <c r="CD109" s="87"/>
      <c r="CE109" s="87"/>
      <c r="CF109" s="87"/>
      <c r="CG109" s="87"/>
      <c r="CH109" s="86"/>
      <c r="CI109" s="86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</row>
    <row r="110" spans="1:149" ht="13.5" thickBot="1">
      <c r="A110" s="135" t="s">
        <v>14</v>
      </c>
      <c r="B110" s="136"/>
      <c r="C110" s="135" t="s">
        <v>61</v>
      </c>
      <c r="D110" s="137"/>
      <c r="E110" s="137"/>
      <c r="F110" s="136"/>
      <c r="G110" s="135" t="s">
        <v>17</v>
      </c>
      <c r="H110" s="137"/>
      <c r="I110" s="137"/>
      <c r="J110" s="137"/>
      <c r="K110" s="136"/>
      <c r="L110" s="135" t="s">
        <v>72</v>
      </c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6"/>
      <c r="AX110" s="135" t="s">
        <v>21</v>
      </c>
      <c r="AY110" s="137"/>
      <c r="AZ110" s="137"/>
      <c r="BA110" s="137"/>
      <c r="BB110" s="136"/>
      <c r="BD110" s="84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6"/>
      <c r="BW110" s="86"/>
      <c r="BX110" s="86"/>
      <c r="BY110" s="86"/>
      <c r="BZ110" s="86"/>
      <c r="CA110" s="86"/>
      <c r="CB110" s="86"/>
      <c r="CC110" s="87"/>
      <c r="CD110" s="87"/>
      <c r="CE110" s="87"/>
      <c r="CF110" s="87"/>
      <c r="CG110" s="87"/>
      <c r="CH110" s="86"/>
      <c r="CI110" s="86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</row>
    <row r="111" spans="1:149" ht="15">
      <c r="A111" s="115">
        <v>37</v>
      </c>
      <c r="B111" s="116"/>
      <c r="C111" s="117">
        <v>1</v>
      </c>
      <c r="D111" s="118"/>
      <c r="E111" s="118"/>
      <c r="F111" s="119"/>
      <c r="G111" s="120">
        <v>0.5416666666666666</v>
      </c>
      <c r="H111" s="121"/>
      <c r="I111" s="121"/>
      <c r="J111" s="121"/>
      <c r="K111" s="122"/>
      <c r="L111" s="123" t="s">
        <v>67</v>
      </c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88" t="s">
        <v>20</v>
      </c>
      <c r="AF111" s="125" t="s">
        <v>67</v>
      </c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6"/>
      <c r="AX111" s="127"/>
      <c r="AY111" s="128"/>
      <c r="AZ111" s="89" t="s">
        <v>19</v>
      </c>
      <c r="BA111" s="101"/>
      <c r="BB111" s="102"/>
      <c r="BD111" s="84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6"/>
      <c r="BW111" s="86"/>
      <c r="BX111" s="86"/>
      <c r="BY111" s="86"/>
      <c r="BZ111" s="86"/>
      <c r="CA111" s="86"/>
      <c r="CB111" s="86"/>
      <c r="CC111" s="87"/>
      <c r="CD111" s="87"/>
      <c r="CE111" s="87"/>
      <c r="CF111" s="87"/>
      <c r="CG111" s="87"/>
      <c r="CH111" s="86"/>
      <c r="CI111" s="86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</row>
    <row r="112" spans="1:149" ht="18" thickBot="1">
      <c r="A112" s="90"/>
      <c r="B112" s="91"/>
      <c r="C112" s="92"/>
      <c r="D112" s="93"/>
      <c r="E112" s="93"/>
      <c r="F112" s="94"/>
      <c r="G112" s="92"/>
      <c r="H112" s="93"/>
      <c r="I112" s="93"/>
      <c r="J112" s="93"/>
      <c r="K112" s="94"/>
      <c r="L112" s="103" t="s">
        <v>84</v>
      </c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95"/>
      <c r="AF112" s="104" t="s">
        <v>85</v>
      </c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5"/>
      <c r="AX112" s="93"/>
      <c r="AY112" s="93"/>
      <c r="AZ112" s="93"/>
      <c r="BA112" s="93"/>
      <c r="BB112" s="94"/>
      <c r="BD112" s="84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6"/>
      <c r="BW112" s="86"/>
      <c r="BX112" s="86"/>
      <c r="BY112" s="86"/>
      <c r="BZ112" s="86"/>
      <c r="CA112" s="86"/>
      <c r="CB112" s="86"/>
      <c r="CC112" s="87"/>
      <c r="CD112" s="87"/>
      <c r="CE112" s="87"/>
      <c r="CF112" s="87"/>
      <c r="CG112" s="87"/>
      <c r="CH112" s="86"/>
      <c r="CI112" s="86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</row>
    <row r="113" spans="56:149" ht="13.5" thickBot="1">
      <c r="BD113" s="84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6"/>
      <c r="BW113" s="86"/>
      <c r="BX113" s="86"/>
      <c r="BY113" s="86"/>
      <c r="BZ113" s="86"/>
      <c r="CA113" s="86"/>
      <c r="CB113" s="86"/>
      <c r="CC113" s="87"/>
      <c r="CD113" s="87"/>
      <c r="CE113" s="87"/>
      <c r="CF113" s="87"/>
      <c r="CG113" s="87"/>
      <c r="CH113" s="86"/>
      <c r="CI113" s="86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</row>
    <row r="114" spans="1:149" ht="13.5" thickBot="1">
      <c r="A114" s="132" t="s">
        <v>14</v>
      </c>
      <c r="B114" s="133"/>
      <c r="C114" s="132" t="s">
        <v>61</v>
      </c>
      <c r="D114" s="134"/>
      <c r="E114" s="134"/>
      <c r="F114" s="133"/>
      <c r="G114" s="132" t="s">
        <v>17</v>
      </c>
      <c r="H114" s="134"/>
      <c r="I114" s="134"/>
      <c r="J114" s="134"/>
      <c r="K114" s="133"/>
      <c r="L114" s="132" t="s">
        <v>73</v>
      </c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3"/>
      <c r="AX114" s="132" t="s">
        <v>21</v>
      </c>
      <c r="AY114" s="134"/>
      <c r="AZ114" s="134"/>
      <c r="BA114" s="134"/>
      <c r="BB114" s="133"/>
      <c r="BD114" s="84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6"/>
      <c r="BW114" s="86"/>
      <c r="BX114" s="86"/>
      <c r="BY114" s="86"/>
      <c r="BZ114" s="86"/>
      <c r="CA114" s="86"/>
      <c r="CB114" s="86"/>
      <c r="CC114" s="87"/>
      <c r="CD114" s="87"/>
      <c r="CE114" s="87"/>
      <c r="CF114" s="87"/>
      <c r="CG114" s="87"/>
      <c r="CH114" s="86"/>
      <c r="CI114" s="86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</row>
    <row r="115" spans="1:149" ht="15">
      <c r="A115" s="115">
        <v>38</v>
      </c>
      <c r="B115" s="116"/>
      <c r="C115" s="117">
        <v>2</v>
      </c>
      <c r="D115" s="118"/>
      <c r="E115" s="118"/>
      <c r="F115" s="119"/>
      <c r="G115" s="120">
        <v>0.5416666666666666</v>
      </c>
      <c r="H115" s="121"/>
      <c r="I115" s="121"/>
      <c r="J115" s="121"/>
      <c r="K115" s="122"/>
      <c r="L115" s="123" t="s">
        <v>67</v>
      </c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88" t="s">
        <v>20</v>
      </c>
      <c r="AF115" s="125" t="s">
        <v>67</v>
      </c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6"/>
      <c r="AX115" s="127"/>
      <c r="AY115" s="128"/>
      <c r="AZ115" s="89" t="s">
        <v>19</v>
      </c>
      <c r="BA115" s="101"/>
      <c r="BB115" s="102"/>
      <c r="BD115" s="84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6"/>
      <c r="BW115" s="86"/>
      <c r="BX115" s="86"/>
      <c r="BY115" s="86"/>
      <c r="BZ115" s="86"/>
      <c r="CA115" s="86"/>
      <c r="CB115" s="86"/>
      <c r="CC115" s="87"/>
      <c r="CD115" s="87"/>
      <c r="CE115" s="87"/>
      <c r="CF115" s="87"/>
      <c r="CG115" s="87"/>
      <c r="CH115" s="86"/>
      <c r="CI115" s="86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7"/>
      <c r="EE115" s="87"/>
      <c r="EF115" s="87"/>
      <c r="EG115" s="87"/>
      <c r="EH115" s="87"/>
      <c r="EI115" s="87"/>
      <c r="EJ115" s="87"/>
      <c r="EK115" s="87"/>
      <c r="EL115" s="87"/>
      <c r="EM115" s="87"/>
      <c r="EN115" s="87"/>
      <c r="EO115" s="87"/>
      <c r="EP115" s="87"/>
      <c r="EQ115" s="87"/>
      <c r="ER115" s="87"/>
      <c r="ES115" s="87"/>
    </row>
    <row r="116" spans="1:149" ht="18" thickBot="1">
      <c r="A116" s="90"/>
      <c r="B116" s="91"/>
      <c r="C116" s="92"/>
      <c r="D116" s="93"/>
      <c r="E116" s="93"/>
      <c r="F116" s="94"/>
      <c r="G116" s="92"/>
      <c r="H116" s="93"/>
      <c r="I116" s="93"/>
      <c r="J116" s="93"/>
      <c r="K116" s="94"/>
      <c r="L116" s="103" t="s">
        <v>71</v>
      </c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95"/>
      <c r="AF116" s="104" t="s">
        <v>74</v>
      </c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5"/>
      <c r="AX116" s="93"/>
      <c r="AY116" s="93"/>
      <c r="AZ116" s="93"/>
      <c r="BA116" s="93"/>
      <c r="BB116" s="94"/>
      <c r="BD116" s="84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6"/>
      <c r="BW116" s="86"/>
      <c r="BX116" s="86"/>
      <c r="BY116" s="86"/>
      <c r="BZ116" s="86"/>
      <c r="CA116" s="86"/>
      <c r="CB116" s="86"/>
      <c r="CC116" s="87"/>
      <c r="CD116" s="87"/>
      <c r="CE116" s="87"/>
      <c r="CF116" s="87"/>
      <c r="CG116" s="87"/>
      <c r="CH116" s="86"/>
      <c r="CI116" s="86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  <c r="EO116" s="87"/>
      <c r="EP116" s="87"/>
      <c r="EQ116" s="87"/>
      <c r="ER116" s="87"/>
      <c r="ES116" s="87"/>
    </row>
    <row r="117" spans="1:149" ht="18" thickBot="1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D117" s="84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6"/>
      <c r="BW117" s="86"/>
      <c r="BX117" s="86"/>
      <c r="BY117" s="86"/>
      <c r="BZ117" s="86"/>
      <c r="CA117" s="86"/>
      <c r="CB117" s="86"/>
      <c r="CC117" s="87"/>
      <c r="CD117" s="87"/>
      <c r="CE117" s="87"/>
      <c r="CF117" s="87"/>
      <c r="CG117" s="87"/>
      <c r="CH117" s="86"/>
      <c r="CI117" s="86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</row>
    <row r="118" spans="1:149" ht="13.5" thickBot="1">
      <c r="A118" s="129" t="s">
        <v>14</v>
      </c>
      <c r="B118" s="130"/>
      <c r="C118" s="129" t="s">
        <v>61</v>
      </c>
      <c r="D118" s="131"/>
      <c r="E118" s="131"/>
      <c r="F118" s="130"/>
      <c r="G118" s="129" t="s">
        <v>17</v>
      </c>
      <c r="H118" s="131"/>
      <c r="I118" s="131"/>
      <c r="J118" s="131"/>
      <c r="K118" s="130"/>
      <c r="L118" s="129" t="s">
        <v>75</v>
      </c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0"/>
      <c r="AX118" s="129" t="s">
        <v>21</v>
      </c>
      <c r="AY118" s="131"/>
      <c r="AZ118" s="131"/>
      <c r="BA118" s="131"/>
      <c r="BB118" s="130"/>
      <c r="BD118" s="84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6"/>
      <c r="BW118" s="86"/>
      <c r="BX118" s="86"/>
      <c r="BY118" s="86"/>
      <c r="BZ118" s="86"/>
      <c r="CA118" s="86"/>
      <c r="CB118" s="86"/>
      <c r="CC118" s="87"/>
      <c r="CD118" s="87"/>
      <c r="CE118" s="87"/>
      <c r="CF118" s="87"/>
      <c r="CG118" s="87"/>
      <c r="CH118" s="86"/>
      <c r="CI118" s="86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87"/>
      <c r="EJ118" s="87"/>
      <c r="EK118" s="87"/>
      <c r="EL118" s="87"/>
      <c r="EM118" s="87"/>
      <c r="EN118" s="87"/>
      <c r="EO118" s="87"/>
      <c r="EP118" s="87"/>
      <c r="EQ118" s="87"/>
      <c r="ER118" s="87"/>
      <c r="ES118" s="87"/>
    </row>
    <row r="119" spans="1:149" ht="15">
      <c r="A119" s="115">
        <v>39</v>
      </c>
      <c r="B119" s="116"/>
      <c r="C119" s="117">
        <v>1</v>
      </c>
      <c r="D119" s="118"/>
      <c r="E119" s="118"/>
      <c r="F119" s="119"/>
      <c r="G119" s="120">
        <v>0.5520833333333334</v>
      </c>
      <c r="H119" s="121"/>
      <c r="I119" s="121"/>
      <c r="J119" s="121"/>
      <c r="K119" s="122"/>
      <c r="L119" s="123" t="s">
        <v>67</v>
      </c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88" t="s">
        <v>20</v>
      </c>
      <c r="AF119" s="125" t="s">
        <v>67</v>
      </c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6"/>
      <c r="AX119" s="127"/>
      <c r="AY119" s="128"/>
      <c r="AZ119" s="89" t="s">
        <v>19</v>
      </c>
      <c r="BA119" s="101"/>
      <c r="BB119" s="102"/>
      <c r="BD119" s="84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6"/>
      <c r="BW119" s="86"/>
      <c r="BX119" s="86"/>
      <c r="BY119" s="86"/>
      <c r="BZ119" s="86"/>
      <c r="CA119" s="86"/>
      <c r="CB119" s="86"/>
      <c r="CC119" s="87"/>
      <c r="CD119" s="87"/>
      <c r="CE119" s="87"/>
      <c r="CF119" s="87"/>
      <c r="CG119" s="87"/>
      <c r="CH119" s="86"/>
      <c r="CI119" s="86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</row>
    <row r="120" spans="1:149" ht="18" thickBot="1">
      <c r="A120" s="90"/>
      <c r="B120" s="91"/>
      <c r="C120" s="92"/>
      <c r="D120" s="93"/>
      <c r="E120" s="93"/>
      <c r="F120" s="94"/>
      <c r="G120" s="92"/>
      <c r="H120" s="93"/>
      <c r="I120" s="93"/>
      <c r="J120" s="93"/>
      <c r="K120" s="94"/>
      <c r="L120" s="103" t="s">
        <v>39</v>
      </c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95"/>
      <c r="AF120" s="104" t="s">
        <v>40</v>
      </c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5"/>
      <c r="AX120" s="93"/>
      <c r="AY120" s="93"/>
      <c r="AZ120" s="93"/>
      <c r="BA120" s="93"/>
      <c r="BB120" s="94"/>
      <c r="BD120" s="84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6"/>
      <c r="BW120" s="86"/>
      <c r="BX120" s="86"/>
      <c r="BY120" s="86"/>
      <c r="BZ120" s="86"/>
      <c r="CA120" s="86"/>
      <c r="CB120" s="86"/>
      <c r="CC120" s="87"/>
      <c r="CD120" s="87"/>
      <c r="CE120" s="87"/>
      <c r="CF120" s="87"/>
      <c r="CG120" s="87"/>
      <c r="CH120" s="86"/>
      <c r="CI120" s="86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/>
      <c r="EM120" s="87"/>
      <c r="EN120" s="87"/>
      <c r="EO120" s="87"/>
      <c r="EP120" s="87"/>
      <c r="EQ120" s="87"/>
      <c r="ER120" s="87"/>
      <c r="ES120" s="87"/>
    </row>
  </sheetData>
  <sheetProtection/>
  <mergeCells count="577">
    <mergeCell ref="J55:N55"/>
    <mergeCell ref="B54:C54"/>
    <mergeCell ref="D54:F54"/>
    <mergeCell ref="CA38:CC38"/>
    <mergeCell ref="CA45:CC45"/>
    <mergeCell ref="BB50:BC50"/>
    <mergeCell ref="O49:AD49"/>
    <mergeCell ref="AF50:AV50"/>
    <mergeCell ref="AW51:AX51"/>
    <mergeCell ref="AZ51:BA51"/>
    <mergeCell ref="G35:I35"/>
    <mergeCell ref="B50:C50"/>
    <mergeCell ref="D50:F50"/>
    <mergeCell ref="G50:I50"/>
    <mergeCell ref="D55:F55"/>
    <mergeCell ref="G55:I55"/>
    <mergeCell ref="BB49:BC49"/>
    <mergeCell ref="AZ50:BA50"/>
    <mergeCell ref="AF60:AV60"/>
    <mergeCell ref="AW60:AX60"/>
    <mergeCell ref="B34:C34"/>
    <mergeCell ref="D34:F34"/>
    <mergeCell ref="G34:I34"/>
    <mergeCell ref="B35:C35"/>
    <mergeCell ref="B36:C36"/>
    <mergeCell ref="D35:F35"/>
    <mergeCell ref="B60:C60"/>
    <mergeCell ref="D60:F60"/>
    <mergeCell ref="G60:I60"/>
    <mergeCell ref="J60:N60"/>
    <mergeCell ref="B59:C59"/>
    <mergeCell ref="D59:F59"/>
    <mergeCell ref="G59:I59"/>
    <mergeCell ref="J59:N59"/>
    <mergeCell ref="O59:AD59"/>
    <mergeCell ref="AF59:AV59"/>
    <mergeCell ref="AW59:AX59"/>
    <mergeCell ref="AZ59:BA59"/>
    <mergeCell ref="AZ60:BA60"/>
    <mergeCell ref="BB58:BC58"/>
    <mergeCell ref="BB60:BC60"/>
    <mergeCell ref="O60:AD60"/>
    <mergeCell ref="B58:C58"/>
    <mergeCell ref="D58:F58"/>
    <mergeCell ref="G58:I58"/>
    <mergeCell ref="J58:N58"/>
    <mergeCell ref="B57:C57"/>
    <mergeCell ref="D57:F57"/>
    <mergeCell ref="G57:I57"/>
    <mergeCell ref="J57:N57"/>
    <mergeCell ref="AJ77:AK77"/>
    <mergeCell ref="BB55:BC55"/>
    <mergeCell ref="B56:C56"/>
    <mergeCell ref="D56:F56"/>
    <mergeCell ref="G56:I56"/>
    <mergeCell ref="J56:N56"/>
    <mergeCell ref="AF56:AV56"/>
    <mergeCell ref="AW56:AX56"/>
    <mergeCell ref="AZ56:BA56"/>
    <mergeCell ref="BB56:BC56"/>
    <mergeCell ref="B49:C49"/>
    <mergeCell ref="D49:F49"/>
    <mergeCell ref="G49:I49"/>
    <mergeCell ref="J49:N49"/>
    <mergeCell ref="G54:I54"/>
    <mergeCell ref="J54:N54"/>
    <mergeCell ref="J50:N50"/>
    <mergeCell ref="O50:AD50"/>
    <mergeCell ref="AE65:AR65"/>
    <mergeCell ref="AS65:AU65"/>
    <mergeCell ref="AE66:AF66"/>
    <mergeCell ref="AG66:AR66"/>
    <mergeCell ref="AS66:AU66"/>
    <mergeCell ref="P65:R65"/>
    <mergeCell ref="S65:W65"/>
    <mergeCell ref="X65:Z65"/>
    <mergeCell ref="AL76:AN76"/>
    <mergeCell ref="P77:Q77"/>
    <mergeCell ref="R76:AC76"/>
    <mergeCell ref="AD76:AF76"/>
    <mergeCell ref="AG76:AH76"/>
    <mergeCell ref="P76:Q76"/>
    <mergeCell ref="R77:AC77"/>
    <mergeCell ref="AD77:AF77"/>
    <mergeCell ref="AG77:AH77"/>
    <mergeCell ref="AL77:AN77"/>
    <mergeCell ref="AG70:AR70"/>
    <mergeCell ref="AF57:AV57"/>
    <mergeCell ref="AS68:AU68"/>
    <mergeCell ref="AV68:AW68"/>
    <mergeCell ref="AV66:AW66"/>
    <mergeCell ref="B69:C69"/>
    <mergeCell ref="AS67:AU67"/>
    <mergeCell ref="AE70:AF70"/>
    <mergeCell ref="AE67:AF67"/>
    <mergeCell ref="AG67:AR67"/>
    <mergeCell ref="BA69:BC69"/>
    <mergeCell ref="AG69:AR69"/>
    <mergeCell ref="AS69:AU69"/>
    <mergeCell ref="AV69:AW69"/>
    <mergeCell ref="AE69:AF69"/>
    <mergeCell ref="B51:C51"/>
    <mergeCell ref="D51:F51"/>
    <mergeCell ref="G51:I51"/>
    <mergeCell ref="J51:N51"/>
    <mergeCell ref="B55:C55"/>
    <mergeCell ref="S69:T69"/>
    <mergeCell ref="V69:W69"/>
    <mergeCell ref="O51:AD51"/>
    <mergeCell ref="AF51:AV51"/>
    <mergeCell ref="O57:AD57"/>
    <mergeCell ref="AY69:AZ69"/>
    <mergeCell ref="O58:AD58"/>
    <mergeCell ref="AF58:AV58"/>
    <mergeCell ref="AW58:AX58"/>
    <mergeCell ref="AZ58:BA58"/>
    <mergeCell ref="P26:Q26"/>
    <mergeCell ref="R26:AL26"/>
    <mergeCell ref="AM26:AN26"/>
    <mergeCell ref="AW50:AX50"/>
    <mergeCell ref="BB34:BC34"/>
    <mergeCell ref="AF31:AV31"/>
    <mergeCell ref="BB30:BC30"/>
    <mergeCell ref="AW30:BA30"/>
    <mergeCell ref="AM27:AN27"/>
    <mergeCell ref="AW49:AX49"/>
    <mergeCell ref="BB17:BC17"/>
    <mergeCell ref="CA31:CC31"/>
    <mergeCell ref="R25:AL25"/>
    <mergeCell ref="AE19:AF19"/>
    <mergeCell ref="AG19:BA19"/>
    <mergeCell ref="AM25:AN25"/>
    <mergeCell ref="BB20:BC20"/>
    <mergeCell ref="AY68:AZ68"/>
    <mergeCell ref="BA68:BC68"/>
    <mergeCell ref="BB51:BC51"/>
    <mergeCell ref="AV67:AW67"/>
    <mergeCell ref="AF55:AV55"/>
    <mergeCell ref="AY66:AZ66"/>
    <mergeCell ref="BA66:BC66"/>
    <mergeCell ref="AY67:AZ67"/>
    <mergeCell ref="BB57:BC57"/>
    <mergeCell ref="BB59:BC59"/>
    <mergeCell ref="B88:C88"/>
    <mergeCell ref="D88:I88"/>
    <mergeCell ref="J88:N88"/>
    <mergeCell ref="O88:AV88"/>
    <mergeCell ref="AL82:AP82"/>
    <mergeCell ref="Y82:AC82"/>
    <mergeCell ref="V82:W82"/>
    <mergeCell ref="H82:L82"/>
    <mergeCell ref="BB85:BC86"/>
    <mergeCell ref="AF86:AV86"/>
    <mergeCell ref="O86:AD86"/>
    <mergeCell ref="CA70:CC70"/>
    <mergeCell ref="CA75:CC75"/>
    <mergeCell ref="AV70:AW70"/>
    <mergeCell ref="AS70:AU70"/>
    <mergeCell ref="AJ76:AK76"/>
    <mergeCell ref="AY70:AZ70"/>
    <mergeCell ref="BA70:BC70"/>
    <mergeCell ref="B19:C19"/>
    <mergeCell ref="D19:X19"/>
    <mergeCell ref="Y19:Z19"/>
    <mergeCell ref="AE15:BC15"/>
    <mergeCell ref="AE16:AF16"/>
    <mergeCell ref="BB18:BC18"/>
    <mergeCell ref="AG16:BA16"/>
    <mergeCell ref="BB16:BC16"/>
    <mergeCell ref="AE17:AF17"/>
    <mergeCell ref="AG17:BA17"/>
    <mergeCell ref="A2:AP3"/>
    <mergeCell ref="U10:V10"/>
    <mergeCell ref="B15:Z15"/>
    <mergeCell ref="M6:T6"/>
    <mergeCell ref="Y6:AF6"/>
    <mergeCell ref="B8:AM8"/>
    <mergeCell ref="X10:AB10"/>
    <mergeCell ref="H10:L10"/>
    <mergeCell ref="A4:AP4"/>
    <mergeCell ref="AL10:AP10"/>
    <mergeCell ref="O32:AD32"/>
    <mergeCell ref="AF32:AV32"/>
    <mergeCell ref="AZ33:BA33"/>
    <mergeCell ref="AF35:AV35"/>
    <mergeCell ref="AW35:AX35"/>
    <mergeCell ref="O33:AD33"/>
    <mergeCell ref="AF33:AV33"/>
    <mergeCell ref="O34:AD34"/>
    <mergeCell ref="AF34:AV34"/>
    <mergeCell ref="AW34:AX34"/>
    <mergeCell ref="BA67:BC67"/>
    <mergeCell ref="BA65:BC65"/>
    <mergeCell ref="AZ35:BA35"/>
    <mergeCell ref="BB35:BC35"/>
    <mergeCell ref="AF36:AV36"/>
    <mergeCell ref="J32:N32"/>
    <mergeCell ref="J33:N33"/>
    <mergeCell ref="BB33:BC33"/>
    <mergeCell ref="J35:N35"/>
    <mergeCell ref="O35:AD35"/>
    <mergeCell ref="AG18:BA18"/>
    <mergeCell ref="BB31:BC31"/>
    <mergeCell ref="BB32:BC32"/>
    <mergeCell ref="BB19:BC19"/>
    <mergeCell ref="AE20:AF20"/>
    <mergeCell ref="AG20:BA20"/>
    <mergeCell ref="AW31:AX31"/>
    <mergeCell ref="AZ31:BA31"/>
    <mergeCell ref="AW32:AX32"/>
    <mergeCell ref="AZ32:BA32"/>
    <mergeCell ref="B33:C33"/>
    <mergeCell ref="D32:F32"/>
    <mergeCell ref="G32:I32"/>
    <mergeCell ref="D33:F33"/>
    <mergeCell ref="G33:I33"/>
    <mergeCell ref="B32:C32"/>
    <mergeCell ref="B20:C20"/>
    <mergeCell ref="D20:X20"/>
    <mergeCell ref="O31:AD31"/>
    <mergeCell ref="B30:C30"/>
    <mergeCell ref="G30:I30"/>
    <mergeCell ref="D30:F30"/>
    <mergeCell ref="Y20:Z20"/>
    <mergeCell ref="P27:Q27"/>
    <mergeCell ref="R27:AL27"/>
    <mergeCell ref="P25:Q25"/>
    <mergeCell ref="B16:C16"/>
    <mergeCell ref="Y16:Z16"/>
    <mergeCell ref="B17:C17"/>
    <mergeCell ref="D16:X16"/>
    <mergeCell ref="D17:X17"/>
    <mergeCell ref="AE18:AF18"/>
    <mergeCell ref="Y17:Z17"/>
    <mergeCell ref="Y18:Z18"/>
    <mergeCell ref="D18:X18"/>
    <mergeCell ref="B18:C18"/>
    <mergeCell ref="B31:C31"/>
    <mergeCell ref="D31:F31"/>
    <mergeCell ref="G31:I31"/>
    <mergeCell ref="J31:N31"/>
    <mergeCell ref="J30:N30"/>
    <mergeCell ref="O30:AV30"/>
    <mergeCell ref="B37:C37"/>
    <mergeCell ref="B38:C38"/>
    <mergeCell ref="G38:I38"/>
    <mergeCell ref="O37:AD37"/>
    <mergeCell ref="AF37:AV37"/>
    <mergeCell ref="J38:N38"/>
    <mergeCell ref="O38:AD38"/>
    <mergeCell ref="AF38:AV38"/>
    <mergeCell ref="D37:F37"/>
    <mergeCell ref="G37:I37"/>
    <mergeCell ref="B39:C39"/>
    <mergeCell ref="B40:C40"/>
    <mergeCell ref="B48:C48"/>
    <mergeCell ref="B41:C41"/>
    <mergeCell ref="B42:C42"/>
    <mergeCell ref="B43:C43"/>
    <mergeCell ref="B44:C44"/>
    <mergeCell ref="B45:C45"/>
    <mergeCell ref="B46:C46"/>
    <mergeCell ref="B47:C47"/>
    <mergeCell ref="BB38:BC38"/>
    <mergeCell ref="AZ34:BA34"/>
    <mergeCell ref="AW33:AX33"/>
    <mergeCell ref="J37:N37"/>
    <mergeCell ref="D36:F36"/>
    <mergeCell ref="G36:I36"/>
    <mergeCell ref="J36:N36"/>
    <mergeCell ref="O36:AD36"/>
    <mergeCell ref="BB36:BC36"/>
    <mergeCell ref="J34:N34"/>
    <mergeCell ref="O40:AD40"/>
    <mergeCell ref="BB37:BC37"/>
    <mergeCell ref="AW37:AX37"/>
    <mergeCell ref="AZ37:BA37"/>
    <mergeCell ref="AW36:AX36"/>
    <mergeCell ref="AZ36:BA36"/>
    <mergeCell ref="AZ39:BA39"/>
    <mergeCell ref="BB39:BC39"/>
    <mergeCell ref="AW38:AX38"/>
    <mergeCell ref="AZ38:BA38"/>
    <mergeCell ref="AF41:AV41"/>
    <mergeCell ref="AF39:AV39"/>
    <mergeCell ref="AW39:AX39"/>
    <mergeCell ref="AF40:AV40"/>
    <mergeCell ref="AW40:AX40"/>
    <mergeCell ref="D39:F39"/>
    <mergeCell ref="G39:I39"/>
    <mergeCell ref="D40:F40"/>
    <mergeCell ref="G40:I40"/>
    <mergeCell ref="J40:N40"/>
    <mergeCell ref="AZ42:BA42"/>
    <mergeCell ref="J39:N39"/>
    <mergeCell ref="O39:AD39"/>
    <mergeCell ref="D38:F38"/>
    <mergeCell ref="AZ40:BA40"/>
    <mergeCell ref="BB40:BC40"/>
    <mergeCell ref="D41:F41"/>
    <mergeCell ref="G41:I41"/>
    <mergeCell ref="J41:N41"/>
    <mergeCell ref="O41:AD41"/>
    <mergeCell ref="AW43:AX43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F44:AV44"/>
    <mergeCell ref="AW44:AX44"/>
    <mergeCell ref="AZ44:BA44"/>
    <mergeCell ref="BB42:BC42"/>
    <mergeCell ref="BB44:BC44"/>
    <mergeCell ref="D43:F43"/>
    <mergeCell ref="G43:I43"/>
    <mergeCell ref="J43:N43"/>
    <mergeCell ref="O43:AD43"/>
    <mergeCell ref="AF43:AV43"/>
    <mergeCell ref="AZ46:BA46"/>
    <mergeCell ref="BB46:BC46"/>
    <mergeCell ref="D45:F45"/>
    <mergeCell ref="AW45:AX45"/>
    <mergeCell ref="AZ43:BA43"/>
    <mergeCell ref="BB43:BC43"/>
    <mergeCell ref="D44:F44"/>
    <mergeCell ref="G44:I44"/>
    <mergeCell ref="J44:N44"/>
    <mergeCell ref="O44:AD44"/>
    <mergeCell ref="D46:F46"/>
    <mergeCell ref="G46:I46"/>
    <mergeCell ref="J46:N46"/>
    <mergeCell ref="O46:AD46"/>
    <mergeCell ref="AF46:AV46"/>
    <mergeCell ref="AW46:AX46"/>
    <mergeCell ref="AZ45:BA45"/>
    <mergeCell ref="G45:I45"/>
    <mergeCell ref="J45:N45"/>
    <mergeCell ref="O45:AD45"/>
    <mergeCell ref="AF45:AV45"/>
    <mergeCell ref="BB45:BC45"/>
    <mergeCell ref="D48:F48"/>
    <mergeCell ref="G48:I48"/>
    <mergeCell ref="J48:N48"/>
    <mergeCell ref="O48:AD48"/>
    <mergeCell ref="D47:F47"/>
    <mergeCell ref="G47:I47"/>
    <mergeCell ref="J47:N47"/>
    <mergeCell ref="O47:AD47"/>
    <mergeCell ref="O54:AD54"/>
    <mergeCell ref="O55:AD55"/>
    <mergeCell ref="AZ47:BA47"/>
    <mergeCell ref="BB47:BC47"/>
    <mergeCell ref="AW48:AX48"/>
    <mergeCell ref="AZ48:BA48"/>
    <mergeCell ref="BB48:BC48"/>
    <mergeCell ref="AF47:AV47"/>
    <mergeCell ref="AW47:AX47"/>
    <mergeCell ref="AZ49:BA49"/>
    <mergeCell ref="AF48:AV48"/>
    <mergeCell ref="AV65:AZ65"/>
    <mergeCell ref="AW55:AX55"/>
    <mergeCell ref="AZ55:BA55"/>
    <mergeCell ref="AW57:AX57"/>
    <mergeCell ref="AZ57:BA57"/>
    <mergeCell ref="AF49:AV49"/>
    <mergeCell ref="V68:W68"/>
    <mergeCell ref="B70:C70"/>
    <mergeCell ref="D70:O70"/>
    <mergeCell ref="P70:R70"/>
    <mergeCell ref="S70:T70"/>
    <mergeCell ref="P75:Q75"/>
    <mergeCell ref="R75:AC75"/>
    <mergeCell ref="X70:Z70"/>
    <mergeCell ref="D69:O69"/>
    <mergeCell ref="P69:R69"/>
    <mergeCell ref="D67:O67"/>
    <mergeCell ref="V67:W67"/>
    <mergeCell ref="X67:Z67"/>
    <mergeCell ref="S68:T68"/>
    <mergeCell ref="R73:AC73"/>
    <mergeCell ref="P74:Q74"/>
    <mergeCell ref="R74:AC74"/>
    <mergeCell ref="V70:W70"/>
    <mergeCell ref="P72:AC72"/>
    <mergeCell ref="X69:Z69"/>
    <mergeCell ref="B53:C53"/>
    <mergeCell ref="D53:F53"/>
    <mergeCell ref="G53:I53"/>
    <mergeCell ref="J53:N53"/>
    <mergeCell ref="O53:AD53"/>
    <mergeCell ref="X68:Z68"/>
    <mergeCell ref="B66:C66"/>
    <mergeCell ref="D66:O66"/>
    <mergeCell ref="P66:R66"/>
    <mergeCell ref="B68:C68"/>
    <mergeCell ref="AL73:AN73"/>
    <mergeCell ref="P22:AN22"/>
    <mergeCell ref="P23:Q23"/>
    <mergeCell ref="R23:AL23"/>
    <mergeCell ref="AM23:AN23"/>
    <mergeCell ref="P24:Q24"/>
    <mergeCell ref="R24:AL24"/>
    <mergeCell ref="AM24:AN24"/>
    <mergeCell ref="P73:Q73"/>
    <mergeCell ref="P68:R68"/>
    <mergeCell ref="AD73:AF73"/>
    <mergeCell ref="AG73:AH73"/>
    <mergeCell ref="AL75:AN75"/>
    <mergeCell ref="AD74:AF74"/>
    <mergeCell ref="AG74:AH74"/>
    <mergeCell ref="AJ74:AK74"/>
    <mergeCell ref="AL74:AN74"/>
    <mergeCell ref="AD75:AF75"/>
    <mergeCell ref="AG75:AH75"/>
    <mergeCell ref="AJ75:AK75"/>
    <mergeCell ref="O56:AD56"/>
    <mergeCell ref="S67:T67"/>
    <mergeCell ref="S66:T66"/>
    <mergeCell ref="V66:W66"/>
    <mergeCell ref="AE68:AF68"/>
    <mergeCell ref="AG68:AR68"/>
    <mergeCell ref="B65:O65"/>
    <mergeCell ref="X66:Z66"/>
    <mergeCell ref="D68:O68"/>
    <mergeCell ref="B67:C67"/>
    <mergeCell ref="AF53:AV53"/>
    <mergeCell ref="AW53:AX53"/>
    <mergeCell ref="AZ53:BA53"/>
    <mergeCell ref="BB53:BC53"/>
    <mergeCell ref="AF54:AV54"/>
    <mergeCell ref="AW54:AX54"/>
    <mergeCell ref="AZ54:BA54"/>
    <mergeCell ref="BB54:BC54"/>
    <mergeCell ref="BB84:BC84"/>
    <mergeCell ref="B84:C84"/>
    <mergeCell ref="J84:N84"/>
    <mergeCell ref="AW84:BA84"/>
    <mergeCell ref="D84:I84"/>
    <mergeCell ref="CA65:CC65"/>
    <mergeCell ref="AL72:AN72"/>
    <mergeCell ref="AD72:AF72"/>
    <mergeCell ref="AG72:AK72"/>
    <mergeCell ref="AJ73:AK73"/>
    <mergeCell ref="AY85:AY86"/>
    <mergeCell ref="AZ85:BA86"/>
    <mergeCell ref="O84:AV84"/>
    <mergeCell ref="B89:C90"/>
    <mergeCell ref="D89:I90"/>
    <mergeCell ref="J89:N90"/>
    <mergeCell ref="AF89:AV89"/>
    <mergeCell ref="D85:I86"/>
    <mergeCell ref="J85:N86"/>
    <mergeCell ref="B85:C86"/>
    <mergeCell ref="BB88:BC88"/>
    <mergeCell ref="AW89:AX90"/>
    <mergeCell ref="AY89:AY90"/>
    <mergeCell ref="AZ89:BA90"/>
    <mergeCell ref="BB89:BC90"/>
    <mergeCell ref="O90:AD90"/>
    <mergeCell ref="AF90:AV90"/>
    <mergeCell ref="O85:AD85"/>
    <mergeCell ref="AF85:AU85"/>
    <mergeCell ref="AZ52:BA52"/>
    <mergeCell ref="BB52:BC52"/>
    <mergeCell ref="BA99:BB99"/>
    <mergeCell ref="L100:AD100"/>
    <mergeCell ref="AF100:AW100"/>
    <mergeCell ref="AX95:AY95"/>
    <mergeCell ref="O89:AD89"/>
    <mergeCell ref="AW88:BA88"/>
    <mergeCell ref="A94:B94"/>
    <mergeCell ref="C94:F94"/>
    <mergeCell ref="G94:K94"/>
    <mergeCell ref="L94:AW94"/>
    <mergeCell ref="AX94:BB94"/>
    <mergeCell ref="A95:B95"/>
    <mergeCell ref="C95:F95"/>
    <mergeCell ref="G95:K95"/>
    <mergeCell ref="L95:AD95"/>
    <mergeCell ref="AF95:AW95"/>
    <mergeCell ref="AX99:AY99"/>
    <mergeCell ref="BA95:BB95"/>
    <mergeCell ref="L96:AD96"/>
    <mergeCell ref="AF96:AW96"/>
    <mergeCell ref="A97:Z97"/>
    <mergeCell ref="A98:B98"/>
    <mergeCell ref="C98:F98"/>
    <mergeCell ref="G98:K98"/>
    <mergeCell ref="L98:AW98"/>
    <mergeCell ref="AX98:BB98"/>
    <mergeCell ref="A103:B103"/>
    <mergeCell ref="C103:F103"/>
    <mergeCell ref="G103:K103"/>
    <mergeCell ref="L103:AD103"/>
    <mergeCell ref="AF103:AW103"/>
    <mergeCell ref="A99:B99"/>
    <mergeCell ref="C99:F99"/>
    <mergeCell ref="G99:K99"/>
    <mergeCell ref="L99:AD99"/>
    <mergeCell ref="AF99:AW99"/>
    <mergeCell ref="A106:B106"/>
    <mergeCell ref="C106:F106"/>
    <mergeCell ref="G106:K106"/>
    <mergeCell ref="L106:AW106"/>
    <mergeCell ref="AX106:BB106"/>
    <mergeCell ref="A102:B102"/>
    <mergeCell ref="C102:F102"/>
    <mergeCell ref="G102:K102"/>
    <mergeCell ref="L102:AW102"/>
    <mergeCell ref="AX102:BB102"/>
    <mergeCell ref="G107:K107"/>
    <mergeCell ref="L107:AD107"/>
    <mergeCell ref="AF107:AW107"/>
    <mergeCell ref="AX107:AY107"/>
    <mergeCell ref="AX103:AY103"/>
    <mergeCell ref="BA103:BB103"/>
    <mergeCell ref="L104:AD104"/>
    <mergeCell ref="AF104:AW104"/>
    <mergeCell ref="BA107:BB107"/>
    <mergeCell ref="L108:AD108"/>
    <mergeCell ref="AF108:AW108"/>
    <mergeCell ref="A110:B110"/>
    <mergeCell ref="C110:F110"/>
    <mergeCell ref="G110:K110"/>
    <mergeCell ref="L110:AW110"/>
    <mergeCell ref="AX110:BB110"/>
    <mergeCell ref="A107:B107"/>
    <mergeCell ref="C107:F107"/>
    <mergeCell ref="A114:B114"/>
    <mergeCell ref="C114:F114"/>
    <mergeCell ref="G114:K114"/>
    <mergeCell ref="L114:AW114"/>
    <mergeCell ref="AX114:BB114"/>
    <mergeCell ref="A111:B111"/>
    <mergeCell ref="C111:F111"/>
    <mergeCell ref="G111:K111"/>
    <mergeCell ref="L111:AD111"/>
    <mergeCell ref="AF111:AW111"/>
    <mergeCell ref="G115:K115"/>
    <mergeCell ref="L115:AD115"/>
    <mergeCell ref="AF115:AW115"/>
    <mergeCell ref="AX115:AY115"/>
    <mergeCell ref="BA111:BB111"/>
    <mergeCell ref="L112:AD112"/>
    <mergeCell ref="AF112:AW112"/>
    <mergeCell ref="AX111:AY111"/>
    <mergeCell ref="BA115:BB115"/>
    <mergeCell ref="L116:AD116"/>
    <mergeCell ref="AF116:AW116"/>
    <mergeCell ref="A118:B118"/>
    <mergeCell ref="C118:F118"/>
    <mergeCell ref="G118:K118"/>
    <mergeCell ref="L118:AW118"/>
    <mergeCell ref="AX118:BB118"/>
    <mergeCell ref="A115:B115"/>
    <mergeCell ref="C115:F115"/>
    <mergeCell ref="A119:B119"/>
    <mergeCell ref="C119:F119"/>
    <mergeCell ref="G119:K119"/>
    <mergeCell ref="L119:AD119"/>
    <mergeCell ref="AF119:AW119"/>
    <mergeCell ref="AX119:AY119"/>
    <mergeCell ref="BA119:BB119"/>
    <mergeCell ref="L120:AD120"/>
    <mergeCell ref="AF120:AW120"/>
    <mergeCell ref="B52:C52"/>
    <mergeCell ref="D52:F52"/>
    <mergeCell ref="G52:I52"/>
    <mergeCell ref="J52:N52"/>
    <mergeCell ref="O52:AD52"/>
    <mergeCell ref="AF52:AV52"/>
    <mergeCell ref="AW52:AX5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&amp;Lwww.kadmo.de&amp;C&amp;F&amp;R&amp;P von &amp;N </oddFooter>
  </headerFooter>
  <colBreaks count="1" manualBreakCount="1">
    <brk id="5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Brigitte Weber</cp:lastModifiedBy>
  <cp:lastPrinted>2016-04-24T18:07:39Z</cp:lastPrinted>
  <dcterms:created xsi:type="dcterms:W3CDTF">2002-02-21T07:48:38Z</dcterms:created>
  <dcterms:modified xsi:type="dcterms:W3CDTF">2016-04-30T12:04:16Z</dcterms:modified>
  <cp:category/>
  <cp:version/>
  <cp:contentType/>
  <cp:contentStatus/>
</cp:coreProperties>
</file>