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'PC-Version'!$A$1:$BC$84</definedName>
  </definedNames>
  <calcPr fullCalcOnLoad="1"/>
</workbook>
</file>

<file path=xl/sharedStrings.xml><?xml version="1.0" encoding="utf-8"?>
<sst xmlns="http://schemas.openxmlformats.org/spreadsheetml/2006/main" count="154" uniqueCount="53">
  <si>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</si>
  <si>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</si>
  <si>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</si>
  <si>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</si>
  <si>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</si>
  <si>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</si>
  <si>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</si>
  <si>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</si>
  <si>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</si>
  <si>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</si>
  <si>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</si>
  <si>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</si>
  <si>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</si>
  <si>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</si>
  <si>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</si>
  <si>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</si>
  <si>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</si>
  <si>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</si>
  <si>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</si>
  <si>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</si>
  <si>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</si>
  <si>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</si>
  <si>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</si>
  <si>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</si>
  <si>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</si>
  <si>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</si>
  <si>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</si>
  <si>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</si>
  <si>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</si>
  <si>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</si>
  <si>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</si>
  <si>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</si>
  <si>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</si>
  <si>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</si>
  <si>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</si>
  <si>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</si>
  <si>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</si>
  <si>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Sp.</t>
  </si>
  <si>
    <t>Platz</t>
  </si>
  <si>
    <t>x</t>
  </si>
  <si>
    <t>SV Nufringen</t>
  </si>
  <si>
    <t>in der Schwabenlandhalle Nufringen</t>
  </si>
  <si>
    <t xml:space="preserve"> F2- Junioren</t>
  </si>
  <si>
    <t>Sonntag</t>
  </si>
  <si>
    <t>SV Nufringen I</t>
  </si>
  <si>
    <t>28. Junioren Hallenturnier</t>
  </si>
  <si>
    <t>SV Deckenpfronn</t>
  </si>
  <si>
    <t>SV Affstätt</t>
  </si>
  <si>
    <t>TSV Eltingen</t>
  </si>
  <si>
    <t>TSV Dettingen/​Erms</t>
  </si>
  <si>
    <t>TV Derendingen</t>
  </si>
  <si>
    <t>SV Oberjesingen</t>
  </si>
  <si>
    <t>FC Rottenburg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</si>
</sst>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7" fillId="33" borderId="3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166" fontId="0" fillId="0" borderId="40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</xdr:colOff>
      <xdr:row>1</xdr:row>
      <xdr:rowOff>0</xdr:rowOff>
    </xdr:from>
    <xdr:to>
      <xdr:col>54</xdr:col>
      <xdr:colOff>0</xdr:colOff>
      <xdr:row>6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0"/>
          <a:ext cx="10477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296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582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7"/>
  <sheetViews>
    <sheetView tabSelected="1" workbookViewId="0" topLeftCell="A1">
      <selection activeCell="BU19" sqref="BU19"/>
    </sheetView>
  </sheetViews>
  <sheetFormatPr defaultColWidth="1.7109375" defaultRowHeight="12.75"/>
  <cols>
    <col min="1" max="56" width="1.7109375" style="0" customWidth="1"/>
    <col min="57" max="57" width="5.7109375" style="41" customWidth="1"/>
    <col min="58" max="64" width="5.7109375" style="41" hidden="1" customWidth="1"/>
    <col min="65" max="72" width="5.7109375" style="56" hidden="1" customWidth="1"/>
    <col min="73" max="73" width="5.7109375" style="56" customWidth="1"/>
    <col min="74" max="80" width="1.7109375" style="57" customWidth="1"/>
    <col min="81" max="84" width="1.7109375" style="58" customWidth="1"/>
    <col min="85" max="102" width="1.7109375" style="43" customWidth="1"/>
  </cols>
  <sheetData>
    <row r="1" spans="57:84" ht="7.5" customHeight="1">
      <c r="BE1" s="19"/>
      <c r="BF1" s="19"/>
      <c r="BG1" s="19"/>
      <c r="BH1" s="19"/>
      <c r="BI1" s="19"/>
      <c r="BJ1" s="19"/>
      <c r="BK1" s="19"/>
      <c r="BL1" s="19"/>
      <c r="BM1" s="44"/>
      <c r="BN1" s="44"/>
      <c r="BO1" s="44"/>
      <c r="BP1" s="44"/>
      <c r="BQ1" s="44"/>
      <c r="BR1" s="44"/>
      <c r="BS1" s="44"/>
      <c r="BT1" s="44"/>
      <c r="BU1" s="44"/>
      <c r="BV1" s="45"/>
      <c r="BW1" s="45"/>
      <c r="BX1" s="45"/>
      <c r="BY1" s="45"/>
      <c r="BZ1" s="45"/>
      <c r="CA1" s="45"/>
      <c r="CB1" s="45"/>
      <c r="CC1" s="46"/>
      <c r="CD1" s="46"/>
      <c r="CE1" s="46"/>
      <c r="CF1" s="46"/>
    </row>
    <row r="2" spans="1:84" ht="33.75">
      <c r="A2" s="191" t="s">
        <v>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E2" s="19"/>
      <c r="BF2" s="19"/>
      <c r="BG2" s="19"/>
      <c r="BH2" s="19"/>
      <c r="BI2" s="19"/>
      <c r="BJ2" s="19"/>
      <c r="BK2" s="19"/>
      <c r="BL2" s="19"/>
      <c r="BM2" s="44"/>
      <c r="BN2" s="44"/>
      <c r="BO2" s="44"/>
      <c r="BP2" s="44"/>
      <c r="BQ2" s="44"/>
      <c r="BR2" s="44"/>
      <c r="BS2" s="44"/>
      <c r="BT2" s="44"/>
      <c r="BU2" s="44"/>
      <c r="BV2" s="45"/>
      <c r="BW2" s="45"/>
      <c r="BX2" s="45"/>
      <c r="BY2" s="45"/>
      <c r="BZ2" s="45"/>
      <c r="CA2" s="45"/>
      <c r="CB2" s="45"/>
      <c r="CC2" s="46"/>
      <c r="CD2" s="46"/>
      <c r="CE2" s="46"/>
      <c r="CF2" s="46"/>
    </row>
    <row r="3" spans="1:102" s="29" customFormat="1" ht="27">
      <c r="A3" s="169" t="s">
        <v>45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30"/>
      <c r="BF3" s="30"/>
      <c r="BG3" s="30"/>
      <c r="BH3" s="30"/>
      <c r="BI3" s="30"/>
      <c r="BJ3" s="30"/>
      <c r="BK3" s="30"/>
      <c r="BL3" s="30"/>
      <c r="BM3" s="47"/>
      <c r="BN3" s="47"/>
      <c r="BO3" s="47"/>
      <c r="BP3" s="47"/>
      <c r="BQ3" s="47"/>
      <c r="BR3" s="47"/>
      <c r="BS3" s="47"/>
      <c r="BT3" s="47"/>
      <c r="BU3" s="47"/>
      <c r="BV3" s="48"/>
      <c r="BW3" s="48"/>
      <c r="BX3" s="48"/>
      <c r="BY3" s="48"/>
      <c r="BZ3" s="48"/>
      <c r="CA3" s="48"/>
      <c r="CB3" s="48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</row>
    <row r="4" spans="1:102" s="2" customFormat="1" ht="15">
      <c r="A4" s="198" t="s">
        <v>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E4" s="20"/>
      <c r="BF4" s="20"/>
      <c r="BG4" s="20"/>
      <c r="BH4" s="20"/>
      <c r="BI4" s="20"/>
      <c r="BJ4" s="20"/>
      <c r="BK4" s="20"/>
      <c r="BL4" s="2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1"/>
      <c r="BY4" s="51"/>
      <c r="BZ4" s="51"/>
      <c r="CA4" s="51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</row>
    <row r="5" spans="43:102" s="2" customFormat="1" ht="6" customHeight="1"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E5" s="20"/>
      <c r="BF5" s="20"/>
      <c r="BG5" s="20"/>
      <c r="BH5" s="20"/>
      <c r="BI5" s="20"/>
      <c r="BJ5" s="20"/>
      <c r="BK5" s="20"/>
      <c r="BL5" s="2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1"/>
      <c r="BY5" s="51"/>
      <c r="BZ5" s="51"/>
      <c r="CA5" s="51"/>
      <c r="CB5" s="51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</row>
    <row r="6" spans="12:102" s="2" customFormat="1" ht="15">
      <c r="L6" s="3" t="s">
        <v>0</v>
      </c>
      <c r="M6" s="143" t="s">
        <v>43</v>
      </c>
      <c r="N6" s="143"/>
      <c r="O6" s="143"/>
      <c r="P6" s="143"/>
      <c r="Q6" s="143"/>
      <c r="R6" s="143"/>
      <c r="S6" s="143"/>
      <c r="T6" s="143"/>
      <c r="U6" s="2" t="s">
        <v>1</v>
      </c>
      <c r="Y6" s="144">
        <v>42778</v>
      </c>
      <c r="Z6" s="144"/>
      <c r="AA6" s="144"/>
      <c r="AB6" s="144"/>
      <c r="AC6" s="144"/>
      <c r="AD6" s="144"/>
      <c r="AE6" s="144"/>
      <c r="AF6" s="144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E6" s="20"/>
      <c r="BF6" s="20"/>
      <c r="BG6" s="20"/>
      <c r="BH6" s="20"/>
      <c r="BI6" s="20"/>
      <c r="BJ6" s="20"/>
      <c r="BK6" s="20"/>
      <c r="BL6" s="2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1"/>
      <c r="BY6" s="51"/>
      <c r="BZ6" s="51"/>
      <c r="CA6" s="51"/>
      <c r="CB6" s="51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</row>
    <row r="7" spans="43:102" s="2" customFormat="1" ht="6" customHeight="1"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E7" s="20"/>
      <c r="BF7" s="20"/>
      <c r="BG7" s="20"/>
      <c r="BH7" s="20"/>
      <c r="BI7" s="20"/>
      <c r="BJ7" s="20"/>
      <c r="BK7" s="20"/>
      <c r="BL7" s="2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1"/>
      <c r="BY7" s="51"/>
      <c r="BZ7" s="51"/>
      <c r="CA7" s="51"/>
      <c r="CB7" s="51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</row>
    <row r="8" spans="2:102" s="2" customFormat="1" ht="15">
      <c r="B8" s="149" t="s">
        <v>41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E8" s="20"/>
      <c r="BF8" s="20"/>
      <c r="BG8" s="20"/>
      <c r="BH8" s="20"/>
      <c r="BI8" s="20"/>
      <c r="BJ8" s="20"/>
      <c r="BK8" s="20"/>
      <c r="BL8" s="2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1"/>
      <c r="BY8" s="51"/>
      <c r="BZ8" s="51"/>
      <c r="CA8" s="51"/>
      <c r="CB8" s="51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pans="57:102" s="2" customFormat="1" ht="6" customHeight="1">
      <c r="BE9" s="20"/>
      <c r="BF9" s="20"/>
      <c r="BG9" s="20"/>
      <c r="BH9" s="20"/>
      <c r="BI9" s="20"/>
      <c r="BJ9" s="20"/>
      <c r="BK9" s="20"/>
      <c r="BL9" s="2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1"/>
      <c r="BY9" s="51"/>
      <c r="BZ9" s="51"/>
      <c r="CA9" s="51"/>
      <c r="CB9" s="51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7:102" s="2" customFormat="1" ht="15">
      <c r="G10" s="6" t="s">
        <v>2</v>
      </c>
      <c r="H10" s="127">
        <v>0.4895833333333333</v>
      </c>
      <c r="I10" s="127"/>
      <c r="J10" s="127"/>
      <c r="K10" s="127"/>
      <c r="L10" s="127"/>
      <c r="M10" s="7" t="s">
        <v>3</v>
      </c>
      <c r="T10" s="6" t="s">
        <v>4</v>
      </c>
      <c r="U10" s="78">
        <v>1</v>
      </c>
      <c r="V10" s="78"/>
      <c r="W10" s="70" t="s">
        <v>39</v>
      </c>
      <c r="X10" s="126">
        <v>0.006944444444444444</v>
      </c>
      <c r="Y10" s="126"/>
      <c r="Z10" s="126"/>
      <c r="AA10" s="126"/>
      <c r="AB10" s="126"/>
      <c r="AC10" s="7" t="s">
        <v>5</v>
      </c>
      <c r="AK10" s="6" t="s">
        <v>6</v>
      </c>
      <c r="AL10" s="126">
        <v>0.0006944444444444445</v>
      </c>
      <c r="AM10" s="126"/>
      <c r="AN10" s="126"/>
      <c r="AO10" s="126"/>
      <c r="AP10" s="126"/>
      <c r="AQ10" s="7" t="s">
        <v>5</v>
      </c>
      <c r="BE10" s="20"/>
      <c r="BF10" s="20"/>
      <c r="BG10" s="20"/>
      <c r="BH10" s="20"/>
      <c r="BI10" s="20"/>
      <c r="BJ10" s="20"/>
      <c r="BK10" s="20"/>
      <c r="BL10" s="2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57:84" ht="9" customHeight="1">
      <c r="BE11" s="21"/>
      <c r="BF11" s="21"/>
      <c r="BG11" s="21"/>
      <c r="BH11" s="21"/>
      <c r="BI11" s="21"/>
      <c r="BJ11" s="21"/>
      <c r="BK11" s="21"/>
      <c r="BL11" s="21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4"/>
      <c r="BX11" s="54"/>
      <c r="BY11" s="54"/>
      <c r="BZ11" s="54"/>
      <c r="CA11" s="54"/>
      <c r="CB11" s="54"/>
      <c r="CC11" s="55"/>
      <c r="CD11" s="55"/>
      <c r="CE11" s="55"/>
      <c r="CF11" s="55"/>
    </row>
    <row r="12" spans="57:84" ht="6" customHeight="1">
      <c r="BE12" s="21"/>
      <c r="BF12" s="21"/>
      <c r="BG12" s="21"/>
      <c r="BH12" s="21"/>
      <c r="BI12" s="21"/>
      <c r="BJ12" s="21"/>
      <c r="BK12" s="21"/>
      <c r="BL12" s="21"/>
      <c r="BM12" s="53"/>
      <c r="BN12" s="53"/>
      <c r="BO12" s="53"/>
      <c r="BP12" s="53"/>
      <c r="BQ12" s="53"/>
      <c r="BR12" s="53"/>
      <c r="BS12" s="53"/>
      <c r="BT12" s="53"/>
      <c r="BU12" s="53"/>
      <c r="BV12" s="54"/>
      <c r="BW12" s="54"/>
      <c r="BX12" s="54"/>
      <c r="BY12" s="54"/>
      <c r="BZ12" s="54"/>
      <c r="CA12" s="54"/>
      <c r="CB12" s="54"/>
      <c r="CC12" s="55"/>
      <c r="CD12" s="55"/>
      <c r="CE12" s="55"/>
      <c r="CF12" s="55"/>
    </row>
    <row r="13" spans="2:84" ht="12.75">
      <c r="B13" s="1" t="s">
        <v>7</v>
      </c>
      <c r="BE13" s="21"/>
      <c r="BF13" s="21"/>
      <c r="BG13" s="21"/>
      <c r="BH13" s="21"/>
      <c r="BI13" s="21"/>
      <c r="BJ13" s="21"/>
      <c r="BK13" s="21"/>
      <c r="BL13" s="21"/>
      <c r="BM13" s="53"/>
      <c r="BN13" s="53"/>
      <c r="BO13" s="53"/>
      <c r="BP13" s="53"/>
      <c r="BQ13" s="53"/>
      <c r="BR13" s="53"/>
      <c r="BS13" s="53"/>
      <c r="BT13" s="53"/>
      <c r="BU13" s="53"/>
      <c r="BV13" s="54"/>
      <c r="BW13" s="54"/>
      <c r="BX13" s="54"/>
      <c r="BY13" s="54"/>
      <c r="BZ13" s="54"/>
      <c r="CA13" s="54"/>
      <c r="CB13" s="54"/>
      <c r="CC13" s="55"/>
      <c r="CD13" s="55"/>
      <c r="CE13" s="55"/>
      <c r="CF13" s="55"/>
    </row>
    <row r="14" spans="57:84" ht="6" customHeight="1" thickBot="1">
      <c r="BE14" s="21"/>
      <c r="BF14" s="21"/>
      <c r="BG14" s="21"/>
      <c r="BH14" s="21"/>
      <c r="BI14" s="21"/>
      <c r="BJ14" s="21"/>
      <c r="BK14" s="21"/>
      <c r="BL14" s="21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54"/>
      <c r="BX14" s="54"/>
      <c r="BY14" s="54"/>
      <c r="BZ14" s="54"/>
      <c r="CA14" s="54"/>
      <c r="CB14" s="54"/>
      <c r="CC14" s="55"/>
      <c r="CD14" s="55"/>
      <c r="CE14" s="55"/>
      <c r="CF14" s="55"/>
    </row>
    <row r="15" spans="2:84" ht="15.75" thickBot="1">
      <c r="B15" s="145" t="s">
        <v>12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Z15" s="148"/>
      <c r="AE15" s="145" t="s">
        <v>13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7"/>
      <c r="BC15" s="148"/>
      <c r="BE15" s="21"/>
      <c r="BF15" s="21"/>
      <c r="BG15" s="21"/>
      <c r="BH15" s="21"/>
      <c r="BI15" s="21"/>
      <c r="BJ15" s="21"/>
      <c r="BK15" s="21"/>
      <c r="BL15" s="21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4"/>
      <c r="BX15" s="54"/>
      <c r="BY15" s="54"/>
      <c r="BZ15" s="54"/>
      <c r="CA15" s="54"/>
      <c r="CB15" s="54"/>
      <c r="CC15" s="55"/>
      <c r="CD15" s="55"/>
      <c r="CE15" s="55"/>
      <c r="CF15" s="55"/>
    </row>
    <row r="16" spans="2:84" ht="15">
      <c r="B16" s="158" t="s">
        <v>8</v>
      </c>
      <c r="C16" s="159"/>
      <c r="D16" s="134" t="s">
        <v>44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28"/>
      <c r="Z16" s="129"/>
      <c r="AE16" s="158" t="s">
        <v>8</v>
      </c>
      <c r="AF16" s="159"/>
      <c r="AG16" s="134" t="s">
        <v>51</v>
      </c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28"/>
      <c r="BC16" s="129"/>
      <c r="BE16" s="21"/>
      <c r="BF16" s="21"/>
      <c r="BG16" s="21"/>
      <c r="BH16" s="21"/>
      <c r="BI16" s="21"/>
      <c r="BJ16" s="21"/>
      <c r="BK16" s="21"/>
      <c r="BL16" s="21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54"/>
      <c r="BX16" s="54"/>
      <c r="BY16" s="54"/>
      <c r="BZ16" s="54"/>
      <c r="CA16" s="54"/>
      <c r="CB16" s="54"/>
      <c r="CC16" s="55"/>
      <c r="CD16" s="55"/>
      <c r="CE16" s="55"/>
      <c r="CF16" s="55"/>
    </row>
    <row r="17" spans="2:84" ht="15">
      <c r="B17" s="158" t="s">
        <v>9</v>
      </c>
      <c r="C17" s="159"/>
      <c r="D17" s="134" t="s">
        <v>46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28"/>
      <c r="Z17" s="129"/>
      <c r="AE17" s="158" t="s">
        <v>9</v>
      </c>
      <c r="AF17" s="159"/>
      <c r="AG17" s="134" t="s">
        <v>52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28"/>
      <c r="BC17" s="129"/>
      <c r="BE17" s="21"/>
      <c r="BF17" s="21"/>
      <c r="BG17" s="21"/>
      <c r="BH17" s="21"/>
      <c r="BI17" s="21"/>
      <c r="BJ17" s="21"/>
      <c r="BK17" s="21"/>
      <c r="BL17" s="21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4"/>
      <c r="BX17" s="54"/>
      <c r="BY17" s="54"/>
      <c r="BZ17" s="54"/>
      <c r="CA17" s="54"/>
      <c r="CB17" s="54"/>
      <c r="CC17" s="55"/>
      <c r="CD17" s="55"/>
      <c r="CE17" s="55"/>
      <c r="CF17" s="55"/>
    </row>
    <row r="18" spans="2:84" ht="15">
      <c r="B18" s="158" t="s">
        <v>10</v>
      </c>
      <c r="C18" s="159"/>
      <c r="D18" s="134" t="s">
        <v>47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28"/>
      <c r="Z18" s="129"/>
      <c r="AE18" s="158" t="s">
        <v>10</v>
      </c>
      <c r="AF18" s="159"/>
      <c r="AG18" s="134" t="s">
        <v>48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28"/>
      <c r="BC18" s="129"/>
      <c r="BE18" s="21"/>
      <c r="BF18" s="21"/>
      <c r="BG18" s="21"/>
      <c r="BH18" s="21"/>
      <c r="BI18" s="21"/>
      <c r="BJ18" s="21"/>
      <c r="BK18" s="21"/>
      <c r="BL18" s="21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4"/>
      <c r="BX18" s="54"/>
      <c r="BY18" s="54"/>
      <c r="BZ18" s="54"/>
      <c r="CA18" s="54"/>
      <c r="CB18" s="54"/>
      <c r="CC18" s="55"/>
      <c r="CD18" s="55"/>
      <c r="CE18" s="55"/>
      <c r="CF18" s="55"/>
    </row>
    <row r="19" spans="2:84" ht="15" thickBot="1">
      <c r="B19" s="160" t="s">
        <v>11</v>
      </c>
      <c r="C19" s="161"/>
      <c r="D19" s="130" t="s">
        <v>50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133"/>
      <c r="AE19" s="160" t="s">
        <v>11</v>
      </c>
      <c r="AF19" s="161"/>
      <c r="AG19" s="130" t="s">
        <v>49</v>
      </c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2"/>
      <c r="BC19" s="133"/>
      <c r="BE19" s="21"/>
      <c r="BF19" s="21"/>
      <c r="BG19" s="21"/>
      <c r="BH19" s="21"/>
      <c r="BI19" s="21"/>
      <c r="BJ19" s="21"/>
      <c r="BK19" s="21"/>
      <c r="BL19" s="21"/>
      <c r="BM19" s="53"/>
      <c r="BN19" s="53"/>
      <c r="BO19" s="53"/>
      <c r="BP19" s="53"/>
      <c r="BQ19" s="53"/>
      <c r="BR19" s="53"/>
      <c r="BS19" s="53"/>
      <c r="BT19" s="53"/>
      <c r="BU19" s="53"/>
      <c r="BV19" s="54"/>
      <c r="BW19" s="54"/>
      <c r="BX19" s="54"/>
      <c r="BY19" s="54"/>
      <c r="BZ19" s="54"/>
      <c r="CA19" s="54"/>
      <c r="CB19" s="54"/>
      <c r="CC19" s="55"/>
      <c r="CD19" s="55"/>
      <c r="CE19" s="55"/>
      <c r="CF19" s="55"/>
    </row>
    <row r="21" spans="2:84" ht="12.75">
      <c r="B21" s="1" t="s">
        <v>23</v>
      </c>
      <c r="BE21" s="21"/>
      <c r="BF21" s="21"/>
      <c r="BG21" s="21"/>
      <c r="BH21" s="21"/>
      <c r="BI21" s="21"/>
      <c r="BJ21" s="21"/>
      <c r="BK21" s="21"/>
      <c r="BL21" s="21"/>
      <c r="BM21" s="53"/>
      <c r="BN21" s="53"/>
      <c r="BO21" s="53"/>
      <c r="BP21" s="53"/>
      <c r="BQ21" s="53"/>
      <c r="BR21" s="53"/>
      <c r="BS21" s="53"/>
      <c r="BT21" s="53"/>
      <c r="BU21" s="53"/>
      <c r="BV21" s="54"/>
      <c r="BW21" s="54"/>
      <c r="BX21" s="54"/>
      <c r="BY21" s="54"/>
      <c r="BZ21" s="54"/>
      <c r="CA21" s="54"/>
      <c r="CB21" s="54"/>
      <c r="CC21" s="55"/>
      <c r="CD21" s="55"/>
      <c r="CE21" s="55"/>
      <c r="CF21" s="55"/>
    </row>
    <row r="22" spans="57:84" ht="6" customHeight="1" thickBot="1">
      <c r="BE22" s="21"/>
      <c r="BF22" s="21"/>
      <c r="BG22" s="21"/>
      <c r="BH22" s="21"/>
      <c r="BI22" s="21"/>
      <c r="BJ22" s="21"/>
      <c r="BK22" s="21"/>
      <c r="BL22" s="21"/>
      <c r="BM22" s="53"/>
      <c r="BN22" s="53"/>
      <c r="BO22" s="53"/>
      <c r="BP22" s="53"/>
      <c r="BQ22" s="53"/>
      <c r="BR22" s="53"/>
      <c r="BS22" s="53"/>
      <c r="BT22" s="53"/>
      <c r="BU22" s="53"/>
      <c r="BV22" s="54"/>
      <c r="BW22" s="54"/>
      <c r="BX22" s="54"/>
      <c r="BY22" s="54"/>
      <c r="BZ22" s="54"/>
      <c r="CA22" s="54"/>
      <c r="CB22" s="54"/>
      <c r="CC22" s="55"/>
      <c r="CD22" s="55"/>
      <c r="CE22" s="55"/>
      <c r="CF22" s="55"/>
    </row>
    <row r="23" spans="2:84" s="4" customFormat="1" ht="16.5" customHeight="1" thickBot="1">
      <c r="B23" s="104" t="s">
        <v>14</v>
      </c>
      <c r="C23" s="105"/>
      <c r="D23" s="106" t="s">
        <v>38</v>
      </c>
      <c r="E23" s="101"/>
      <c r="F23" s="107"/>
      <c r="G23" s="106" t="s">
        <v>15</v>
      </c>
      <c r="H23" s="101"/>
      <c r="I23" s="107"/>
      <c r="J23" s="106" t="s">
        <v>17</v>
      </c>
      <c r="K23" s="101"/>
      <c r="L23" s="101"/>
      <c r="M23" s="101"/>
      <c r="N23" s="107"/>
      <c r="O23" s="106" t="s">
        <v>18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0" t="s">
        <v>21</v>
      </c>
      <c r="AX23" s="101"/>
      <c r="AY23" s="101"/>
      <c r="AZ23" s="101"/>
      <c r="BA23" s="101"/>
      <c r="BB23" s="102"/>
      <c r="BC23" s="103"/>
      <c r="BE23" s="22"/>
      <c r="BF23" s="23" t="s">
        <v>28</v>
      </c>
      <c r="BG23" s="24"/>
      <c r="BH23" s="24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37"/>
      <c r="BW23" s="37"/>
      <c r="BX23" s="37"/>
      <c r="BY23" s="37"/>
      <c r="BZ23" s="37"/>
      <c r="CA23" s="37"/>
      <c r="CB23" s="37"/>
      <c r="CC23" s="38"/>
      <c r="CD23" s="38"/>
      <c r="CE23" s="38"/>
      <c r="CF23" s="38"/>
    </row>
    <row r="24" spans="2:80" s="5" customFormat="1" ht="18" customHeight="1">
      <c r="B24" s="162">
        <v>1</v>
      </c>
      <c r="C24" s="163"/>
      <c r="D24" s="163">
        <v>1</v>
      </c>
      <c r="E24" s="163"/>
      <c r="F24" s="163"/>
      <c r="G24" s="163" t="s">
        <v>16</v>
      </c>
      <c r="H24" s="163"/>
      <c r="I24" s="163"/>
      <c r="J24" s="81">
        <f>$H$10</f>
        <v>0.4895833333333333</v>
      </c>
      <c r="K24" s="81"/>
      <c r="L24" s="81"/>
      <c r="M24" s="81"/>
      <c r="N24" s="82"/>
      <c r="O24" s="79" t="str">
        <f>$D$16</f>
        <v>SV Nufringen I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" t="s">
        <v>20</v>
      </c>
      <c r="AF24" s="80" t="str">
        <f>$D$17</f>
        <v>SV Deckenpfronn</v>
      </c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157"/>
      <c r="AW24" s="138"/>
      <c r="AX24" s="139"/>
      <c r="AY24" s="8" t="s">
        <v>19</v>
      </c>
      <c r="AZ24" s="139"/>
      <c r="BA24" s="140"/>
      <c r="BB24" s="136"/>
      <c r="BC24" s="137"/>
      <c r="BE24" s="25"/>
      <c r="BF24" s="26" t="str">
        <f>IF(ISBLANK(AW24),"0",IF(AW24&gt;AZ24,3,IF(AW24=AZ24,1,0)))</f>
        <v>0</v>
      </c>
      <c r="BG24" s="26" t="s">
        <v>19</v>
      </c>
      <c r="BH24" s="26" t="str">
        <f>IF(ISBLANK(AZ24),"0",IF(AZ24&gt;AW24,3,IF(AZ24=AW24,1,0)))</f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37"/>
      <c r="BW24" s="37"/>
      <c r="BX24" s="37"/>
      <c r="BY24" s="37"/>
      <c r="BZ24" s="37"/>
      <c r="CA24" s="37"/>
      <c r="CB24" s="37"/>
    </row>
    <row r="25" spans="2:84" s="4" customFormat="1" ht="18" customHeight="1" thickBot="1">
      <c r="B25" s="150">
        <v>2</v>
      </c>
      <c r="C25" s="151"/>
      <c r="D25" s="151">
        <v>1</v>
      </c>
      <c r="E25" s="151"/>
      <c r="F25" s="151"/>
      <c r="G25" s="151" t="s">
        <v>16</v>
      </c>
      <c r="H25" s="151"/>
      <c r="I25" s="151"/>
      <c r="J25" s="155">
        <f aca="true" t="shared" si="0" ref="J25:J35">J24+$U$10*$X$10+$AL$10</f>
        <v>0.4972222222222222</v>
      </c>
      <c r="K25" s="155"/>
      <c r="L25" s="155"/>
      <c r="M25" s="155"/>
      <c r="N25" s="156"/>
      <c r="O25" s="152" t="str">
        <f>$D$18</f>
        <v>SV Affstätt</v>
      </c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9" t="s">
        <v>20</v>
      </c>
      <c r="AF25" s="153" t="str">
        <f>$D$19</f>
        <v>TV Derendingen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141"/>
      <c r="AX25" s="142"/>
      <c r="AY25" s="9" t="s">
        <v>19</v>
      </c>
      <c r="AZ25" s="142"/>
      <c r="BA25" s="164"/>
      <c r="BB25" s="165"/>
      <c r="BC25" s="166"/>
      <c r="BE25" s="22"/>
      <c r="BF25" s="27" t="str">
        <f aca="true" t="shared" si="1" ref="BF25:BF35">IF(ISBLANK(AW25),"0",IF(AW25&gt;AZ25,3,IF(AW25=AZ25,1,0)))</f>
        <v>0</v>
      </c>
      <c r="BG25" s="27" t="s">
        <v>19</v>
      </c>
      <c r="BH25" s="27" t="str">
        <f aca="true" t="shared" si="2" ref="BH25:BH35">IF(ISBLANK(AZ25),"0",IF(AZ25&gt;AW25,3,IF(AZ25=AW25,1,0)))</f>
        <v>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39"/>
      <c r="BW25" s="39"/>
      <c r="BX25" s="39"/>
      <c r="BY25" s="39"/>
      <c r="BZ25" s="39"/>
      <c r="CA25" s="39"/>
      <c r="CB25" s="39"/>
      <c r="CC25" s="40"/>
      <c r="CD25" s="40"/>
      <c r="CE25" s="40"/>
      <c r="CF25" s="40"/>
    </row>
    <row r="26" spans="2:84" s="4" customFormat="1" ht="18" customHeight="1">
      <c r="B26" s="162">
        <v>3</v>
      </c>
      <c r="C26" s="163"/>
      <c r="D26" s="163">
        <v>1</v>
      </c>
      <c r="E26" s="163"/>
      <c r="F26" s="163"/>
      <c r="G26" s="163" t="s">
        <v>22</v>
      </c>
      <c r="H26" s="163"/>
      <c r="I26" s="163"/>
      <c r="J26" s="81">
        <f t="shared" si="0"/>
        <v>0.5048611111111111</v>
      </c>
      <c r="K26" s="81"/>
      <c r="L26" s="81"/>
      <c r="M26" s="81"/>
      <c r="N26" s="82"/>
      <c r="O26" s="79" t="str">
        <f>$AG$16</f>
        <v>SV Oberjesingen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" t="s">
        <v>20</v>
      </c>
      <c r="AF26" s="80" t="str">
        <f>$AG$17</f>
        <v>FC Rottenburg</v>
      </c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157"/>
      <c r="AW26" s="138"/>
      <c r="AX26" s="139"/>
      <c r="AY26" s="8" t="s">
        <v>19</v>
      </c>
      <c r="AZ26" s="139"/>
      <c r="BA26" s="140"/>
      <c r="BB26" s="136"/>
      <c r="BC26" s="137"/>
      <c r="BE26" s="22"/>
      <c r="BF26" s="27" t="str">
        <f t="shared" si="1"/>
        <v>0</v>
      </c>
      <c r="BG26" s="27" t="s">
        <v>19</v>
      </c>
      <c r="BH26" s="27" t="str">
        <f t="shared" si="2"/>
        <v>0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</row>
    <row r="27" spans="2:84" s="4" customFormat="1" ht="18" customHeight="1" thickBot="1">
      <c r="B27" s="150">
        <v>4</v>
      </c>
      <c r="C27" s="151"/>
      <c r="D27" s="151">
        <v>1</v>
      </c>
      <c r="E27" s="151"/>
      <c r="F27" s="151"/>
      <c r="G27" s="151" t="s">
        <v>22</v>
      </c>
      <c r="H27" s="151"/>
      <c r="I27" s="151"/>
      <c r="J27" s="155">
        <f t="shared" si="0"/>
        <v>0.5125</v>
      </c>
      <c r="K27" s="155"/>
      <c r="L27" s="155"/>
      <c r="M27" s="155"/>
      <c r="N27" s="156"/>
      <c r="O27" s="152" t="str">
        <f>$AG$18</f>
        <v>TSV Eltingen</v>
      </c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9" t="s">
        <v>20</v>
      </c>
      <c r="AF27" s="153" t="str">
        <f>$AG$19</f>
        <v>TSV Dettingen/​Erms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4"/>
      <c r="AW27" s="141"/>
      <c r="AX27" s="142"/>
      <c r="AY27" s="9" t="s">
        <v>19</v>
      </c>
      <c r="AZ27" s="142"/>
      <c r="BA27" s="164"/>
      <c r="BB27" s="165"/>
      <c r="BC27" s="166"/>
      <c r="BE27" s="22"/>
      <c r="BF27" s="27" t="str">
        <f t="shared" si="1"/>
        <v>0</v>
      </c>
      <c r="BG27" s="27" t="s">
        <v>19</v>
      </c>
      <c r="BH27" s="27" t="str">
        <f t="shared" si="2"/>
        <v>0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</row>
    <row r="28" spans="2:84" s="4" customFormat="1" ht="18" customHeight="1">
      <c r="B28" s="162">
        <v>5</v>
      </c>
      <c r="C28" s="163"/>
      <c r="D28" s="163">
        <v>1</v>
      </c>
      <c r="E28" s="163"/>
      <c r="F28" s="163"/>
      <c r="G28" s="163" t="s">
        <v>16</v>
      </c>
      <c r="H28" s="163"/>
      <c r="I28" s="163"/>
      <c r="J28" s="81">
        <f t="shared" si="0"/>
        <v>0.5201388888888888</v>
      </c>
      <c r="K28" s="81"/>
      <c r="L28" s="81"/>
      <c r="M28" s="81"/>
      <c r="N28" s="82"/>
      <c r="O28" s="79" t="str">
        <f>$D$16</f>
        <v>SV Nufringen I</v>
      </c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" t="s">
        <v>20</v>
      </c>
      <c r="AF28" s="80" t="str">
        <f>$D$18</f>
        <v>SV Affstätt</v>
      </c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157"/>
      <c r="AW28" s="138"/>
      <c r="AX28" s="139"/>
      <c r="AY28" s="8" t="s">
        <v>19</v>
      </c>
      <c r="AZ28" s="139"/>
      <c r="BA28" s="140"/>
      <c r="BB28" s="136"/>
      <c r="BC28" s="137"/>
      <c r="BE28" s="22"/>
      <c r="BF28" s="27" t="str">
        <f t="shared" si="1"/>
        <v>0</v>
      </c>
      <c r="BG28" s="27" t="s">
        <v>19</v>
      </c>
      <c r="BH28" s="27" t="str">
        <f t="shared" si="2"/>
        <v>0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</row>
    <row r="29" spans="2:84" s="4" customFormat="1" ht="18" customHeight="1" thickBot="1">
      <c r="B29" s="150">
        <v>6</v>
      </c>
      <c r="C29" s="151"/>
      <c r="D29" s="151">
        <v>1</v>
      </c>
      <c r="E29" s="151"/>
      <c r="F29" s="151"/>
      <c r="G29" s="151" t="s">
        <v>16</v>
      </c>
      <c r="H29" s="151"/>
      <c r="I29" s="151"/>
      <c r="J29" s="155">
        <f t="shared" si="0"/>
        <v>0.5277777777777777</v>
      </c>
      <c r="K29" s="155"/>
      <c r="L29" s="155"/>
      <c r="M29" s="155"/>
      <c r="N29" s="156"/>
      <c r="O29" s="152" t="str">
        <f>$D$17</f>
        <v>SV Deckenpfronn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9" t="s">
        <v>20</v>
      </c>
      <c r="AF29" s="153" t="str">
        <f>$D$19</f>
        <v>TV Derendingen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4"/>
      <c r="AW29" s="141"/>
      <c r="AX29" s="142"/>
      <c r="AY29" s="9" t="s">
        <v>19</v>
      </c>
      <c r="AZ29" s="142"/>
      <c r="BA29" s="164"/>
      <c r="BB29" s="165"/>
      <c r="BC29" s="166"/>
      <c r="BE29" s="22"/>
      <c r="BF29" s="27" t="str">
        <f t="shared" si="1"/>
        <v>0</v>
      </c>
      <c r="BG29" s="27" t="s">
        <v>19</v>
      </c>
      <c r="BH29" s="27" t="str">
        <f t="shared" si="2"/>
        <v>0</v>
      </c>
      <c r="BI29" s="22"/>
      <c r="BJ29" s="22"/>
      <c r="BK29" s="21"/>
      <c r="BL29" s="21"/>
      <c r="BM29" s="53"/>
      <c r="BN29" s="53"/>
      <c r="BO29" s="53"/>
      <c r="BP29" s="53"/>
      <c r="BQ29" s="53"/>
      <c r="BR29" s="53"/>
      <c r="BS29" s="53"/>
      <c r="BT29" s="22"/>
      <c r="BU29" s="22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</row>
    <row r="30" spans="2:116" s="4" customFormat="1" ht="18" customHeight="1">
      <c r="B30" s="162">
        <v>7</v>
      </c>
      <c r="C30" s="163"/>
      <c r="D30" s="163">
        <v>1</v>
      </c>
      <c r="E30" s="163"/>
      <c r="F30" s="163"/>
      <c r="G30" s="163" t="s">
        <v>22</v>
      </c>
      <c r="H30" s="163"/>
      <c r="I30" s="163"/>
      <c r="J30" s="81">
        <f t="shared" si="0"/>
        <v>0.5354166666666665</v>
      </c>
      <c r="K30" s="81"/>
      <c r="L30" s="81"/>
      <c r="M30" s="81"/>
      <c r="N30" s="82"/>
      <c r="O30" s="79" t="str">
        <f>$AG$16</f>
        <v>SV Oberjesingen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" t="s">
        <v>20</v>
      </c>
      <c r="AF30" s="80" t="str">
        <f>$AG$18</f>
        <v>TSV Eltingen</v>
      </c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157"/>
      <c r="AW30" s="138"/>
      <c r="AX30" s="139"/>
      <c r="AY30" s="8" t="s">
        <v>19</v>
      </c>
      <c r="AZ30" s="139"/>
      <c r="BA30" s="140"/>
      <c r="BB30" s="136"/>
      <c r="BC30" s="137"/>
      <c r="BE30" s="22"/>
      <c r="BF30" s="27" t="str">
        <f t="shared" si="1"/>
        <v>0</v>
      </c>
      <c r="BG30" s="27" t="s">
        <v>19</v>
      </c>
      <c r="BH30" s="27" t="str">
        <f t="shared" si="2"/>
        <v>0</v>
      </c>
      <c r="BI30" s="22"/>
      <c r="BJ30" s="22"/>
      <c r="BK30" s="14"/>
      <c r="BL30" s="14"/>
      <c r="BM30" s="64" t="str">
        <f>$D$16</f>
        <v>SV Nufringen I</v>
      </c>
      <c r="BN30" s="65">
        <f>COUNT($AW$24,$AW$28,$AZ$33)</f>
        <v>0</v>
      </c>
      <c r="BO30" s="65">
        <f>SUM($BF$24+$BF$28+$BH$33)</f>
        <v>0</v>
      </c>
      <c r="BP30" s="65">
        <f>SUM($AW$24+$AW$28+$AZ$33)</f>
        <v>0</v>
      </c>
      <c r="BQ30" s="66" t="s">
        <v>19</v>
      </c>
      <c r="BR30" s="67">
        <f>SUM($AZ$24+$AZ$28+$AW$33)</f>
        <v>0</v>
      </c>
      <c r="BS30" s="68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L30" s="65"/>
      <c r="CM30" s="65"/>
      <c r="CO30" s="65"/>
      <c r="CP30" s="65"/>
      <c r="CR30" s="65"/>
      <c r="CU30" s="67"/>
      <c r="CW30" s="68"/>
      <c r="CX30" s="6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</row>
    <row r="31" spans="2:116" s="4" customFormat="1" ht="18" customHeight="1" thickBot="1">
      <c r="B31" s="150">
        <v>8</v>
      </c>
      <c r="C31" s="151"/>
      <c r="D31" s="151">
        <v>1</v>
      </c>
      <c r="E31" s="151"/>
      <c r="F31" s="151"/>
      <c r="G31" s="151" t="s">
        <v>22</v>
      </c>
      <c r="H31" s="151"/>
      <c r="I31" s="151"/>
      <c r="J31" s="155">
        <f t="shared" si="0"/>
        <v>0.5430555555555554</v>
      </c>
      <c r="K31" s="155"/>
      <c r="L31" s="155"/>
      <c r="M31" s="155"/>
      <c r="N31" s="156"/>
      <c r="O31" s="152" t="str">
        <f>$AG$17</f>
        <v>FC Rottenburg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9" t="s">
        <v>20</v>
      </c>
      <c r="AF31" s="153" t="str">
        <f>$AG$19</f>
        <v>TSV Dettingen/​Erms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4"/>
      <c r="AW31" s="141"/>
      <c r="AX31" s="142"/>
      <c r="AY31" s="9" t="s">
        <v>19</v>
      </c>
      <c r="AZ31" s="142"/>
      <c r="BA31" s="164"/>
      <c r="BB31" s="165"/>
      <c r="BC31" s="166"/>
      <c r="BE31" s="22"/>
      <c r="BF31" s="27" t="str">
        <f t="shared" si="1"/>
        <v>0</v>
      </c>
      <c r="BG31" s="27" t="s">
        <v>19</v>
      </c>
      <c r="BH31" s="27" t="str">
        <f t="shared" si="2"/>
        <v>0</v>
      </c>
      <c r="BI31" s="22"/>
      <c r="BJ31" s="22"/>
      <c r="BK31" s="14"/>
      <c r="BL31" s="14"/>
      <c r="BM31" s="69" t="str">
        <f>$D$17</f>
        <v>SV Deckenpfronn</v>
      </c>
      <c r="BN31" s="67">
        <f>COUNT($AZ$24,$AW$29,$AW$32)</f>
        <v>0</v>
      </c>
      <c r="BO31" s="67">
        <f>SUM($BH$24+$BF$29+$BF$32)</f>
        <v>0</v>
      </c>
      <c r="BP31" s="67">
        <f>SUM($AZ$24+$AW$29+$AW$32)</f>
        <v>0</v>
      </c>
      <c r="BQ31" s="66" t="s">
        <v>19</v>
      </c>
      <c r="BR31" s="67">
        <f>SUM($AW$24+$AZ$29+$AZ$32)</f>
        <v>0</v>
      </c>
      <c r="BS31" s="68">
        <f>SUM(BP31-BR31)</f>
        <v>0</v>
      </c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L31" s="67"/>
      <c r="CM31" s="67"/>
      <c r="CO31" s="67"/>
      <c r="CP31" s="67"/>
      <c r="CR31" s="67"/>
      <c r="CU31" s="67"/>
      <c r="CW31" s="68"/>
      <c r="CX31" s="6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</row>
    <row r="32" spans="2:116" s="4" customFormat="1" ht="18" customHeight="1">
      <c r="B32" s="162">
        <v>9</v>
      </c>
      <c r="C32" s="163"/>
      <c r="D32" s="163">
        <v>1</v>
      </c>
      <c r="E32" s="163"/>
      <c r="F32" s="163"/>
      <c r="G32" s="163" t="s">
        <v>16</v>
      </c>
      <c r="H32" s="163"/>
      <c r="I32" s="163"/>
      <c r="J32" s="81">
        <f t="shared" si="0"/>
        <v>0.5506944444444443</v>
      </c>
      <c r="K32" s="81"/>
      <c r="L32" s="81"/>
      <c r="M32" s="81"/>
      <c r="N32" s="82"/>
      <c r="O32" s="79" t="str">
        <f>$D$17</f>
        <v>SV Deckenpfronn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" t="s">
        <v>20</v>
      </c>
      <c r="AF32" s="80" t="str">
        <f>$D$18</f>
        <v>SV Affstätt</v>
      </c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157"/>
      <c r="AW32" s="138"/>
      <c r="AX32" s="139"/>
      <c r="AY32" s="8" t="s">
        <v>19</v>
      </c>
      <c r="AZ32" s="139"/>
      <c r="BA32" s="140"/>
      <c r="BB32" s="136"/>
      <c r="BC32" s="137"/>
      <c r="BE32" s="22"/>
      <c r="BF32" s="27" t="str">
        <f t="shared" si="1"/>
        <v>0</v>
      </c>
      <c r="BG32" s="27" t="s">
        <v>19</v>
      </c>
      <c r="BH32" s="27" t="str">
        <f t="shared" si="2"/>
        <v>0</v>
      </c>
      <c r="BI32" s="22"/>
      <c r="BJ32" s="22"/>
      <c r="BK32" s="14"/>
      <c r="BL32" s="14"/>
      <c r="BM32" s="69" t="str">
        <f>$D$18</f>
        <v>SV Affstätt</v>
      </c>
      <c r="BN32" s="67">
        <f>COUNT($AW$25,$AZ$28,$AZ$32)</f>
        <v>0</v>
      </c>
      <c r="BO32" s="67">
        <f>SUM($BF$25+$BH$28+$BH$32)</f>
        <v>0</v>
      </c>
      <c r="BP32" s="67">
        <f>SUM($AW$25+$AZ$28+$AZ$32)</f>
        <v>0</v>
      </c>
      <c r="BQ32" s="66" t="s">
        <v>19</v>
      </c>
      <c r="BR32" s="67">
        <f>SUM($AZ$25+$AW$28+$AW$32)</f>
        <v>0</v>
      </c>
      <c r="BS32" s="68">
        <f>SUM(BP32-BR32)</f>
        <v>0</v>
      </c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L32" s="67"/>
      <c r="CM32" s="67"/>
      <c r="CO32" s="67"/>
      <c r="CP32" s="67"/>
      <c r="CR32" s="67"/>
      <c r="CU32" s="67"/>
      <c r="CW32" s="68"/>
      <c r="CX32" s="6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</row>
    <row r="33" spans="2:116" s="4" customFormat="1" ht="18" customHeight="1" thickBot="1">
      <c r="B33" s="150">
        <v>10</v>
      </c>
      <c r="C33" s="151"/>
      <c r="D33" s="151">
        <v>1</v>
      </c>
      <c r="E33" s="151"/>
      <c r="F33" s="151"/>
      <c r="G33" s="151" t="s">
        <v>16</v>
      </c>
      <c r="H33" s="151"/>
      <c r="I33" s="151"/>
      <c r="J33" s="155">
        <f t="shared" si="0"/>
        <v>0.5583333333333331</v>
      </c>
      <c r="K33" s="155"/>
      <c r="L33" s="155"/>
      <c r="M33" s="155"/>
      <c r="N33" s="156"/>
      <c r="O33" s="152" t="str">
        <f>$D$19</f>
        <v>TV Derendingen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9" t="s">
        <v>20</v>
      </c>
      <c r="AF33" s="153" t="str">
        <f>$D$16</f>
        <v>SV Nufringen I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4"/>
      <c r="AW33" s="141"/>
      <c r="AX33" s="142"/>
      <c r="AY33" s="9" t="s">
        <v>19</v>
      </c>
      <c r="AZ33" s="142"/>
      <c r="BA33" s="164"/>
      <c r="BB33" s="165"/>
      <c r="BC33" s="166"/>
      <c r="BE33" s="22"/>
      <c r="BF33" s="27" t="str">
        <f t="shared" si="1"/>
        <v>0</v>
      </c>
      <c r="BG33" s="27" t="s">
        <v>19</v>
      </c>
      <c r="BH33" s="27" t="str">
        <f t="shared" si="2"/>
        <v>0</v>
      </c>
      <c r="BI33" s="22"/>
      <c r="BJ33" s="22"/>
      <c r="BK33" s="14"/>
      <c r="BL33" s="14"/>
      <c r="BM33" s="69" t="str">
        <f>$D$19</f>
        <v>TV Derendingen</v>
      </c>
      <c r="BN33" s="67">
        <f>COUNT($AZ$25,$AZ$29,$AW$33)</f>
        <v>0</v>
      </c>
      <c r="BO33" s="67">
        <f>SUM($BH$25+$BH$29+$BF$33)</f>
        <v>0</v>
      </c>
      <c r="BP33" s="67">
        <f>SUM($AZ$25+$AZ$29+$AW$33)</f>
        <v>0</v>
      </c>
      <c r="BQ33" s="66" t="s">
        <v>19</v>
      </c>
      <c r="BR33" s="67">
        <f>SUM($AW$25+$AW$29+$AZ$33)</f>
        <v>0</v>
      </c>
      <c r="BS33" s="68">
        <f>SUM(BP33-BR33)</f>
        <v>0</v>
      </c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L33" s="67"/>
      <c r="CM33" s="67"/>
      <c r="CO33" s="67"/>
      <c r="CP33" s="67"/>
      <c r="CR33" s="67"/>
      <c r="CU33" s="67"/>
      <c r="CW33" s="68"/>
      <c r="CX33" s="6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</row>
    <row r="34" spans="2:84" s="4" customFormat="1" ht="18" customHeight="1">
      <c r="B34" s="162">
        <v>11</v>
      </c>
      <c r="C34" s="163"/>
      <c r="D34" s="163">
        <v>1</v>
      </c>
      <c r="E34" s="163"/>
      <c r="F34" s="163"/>
      <c r="G34" s="163" t="s">
        <v>22</v>
      </c>
      <c r="H34" s="163"/>
      <c r="I34" s="163"/>
      <c r="J34" s="81">
        <f t="shared" si="0"/>
        <v>0.565972222222222</v>
      </c>
      <c r="K34" s="81"/>
      <c r="L34" s="81"/>
      <c r="M34" s="81"/>
      <c r="N34" s="82"/>
      <c r="O34" s="79" t="str">
        <f>$AG$17</f>
        <v>FC Rottenburg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" t="s">
        <v>20</v>
      </c>
      <c r="AF34" s="80" t="str">
        <f>$AG$18</f>
        <v>TSV Eltingen</v>
      </c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57"/>
      <c r="AW34" s="138"/>
      <c r="AX34" s="139"/>
      <c r="AY34" s="8" t="s">
        <v>19</v>
      </c>
      <c r="AZ34" s="139"/>
      <c r="BA34" s="140"/>
      <c r="BB34" s="136"/>
      <c r="BC34" s="137"/>
      <c r="BE34" s="22"/>
      <c r="BF34" s="27" t="str">
        <f t="shared" si="1"/>
        <v>0</v>
      </c>
      <c r="BG34" s="27" t="s">
        <v>19</v>
      </c>
      <c r="BH34" s="27" t="str">
        <f t="shared" si="2"/>
        <v>0</v>
      </c>
      <c r="BI34" s="22"/>
      <c r="BJ34" s="22"/>
      <c r="BK34" s="14"/>
      <c r="BL34" s="14"/>
      <c r="BS34" s="68"/>
      <c r="BT34" s="22"/>
      <c r="BU34" s="22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</row>
    <row r="35" spans="2:84" s="4" customFormat="1" ht="18" customHeight="1" thickBot="1">
      <c r="B35" s="150">
        <v>12</v>
      </c>
      <c r="C35" s="151"/>
      <c r="D35" s="151">
        <v>1</v>
      </c>
      <c r="E35" s="151"/>
      <c r="F35" s="151"/>
      <c r="G35" s="151" t="s">
        <v>22</v>
      </c>
      <c r="H35" s="151"/>
      <c r="I35" s="151"/>
      <c r="J35" s="155">
        <f t="shared" si="0"/>
        <v>0.5736111111111108</v>
      </c>
      <c r="K35" s="155"/>
      <c r="L35" s="155"/>
      <c r="M35" s="155"/>
      <c r="N35" s="156"/>
      <c r="O35" s="152" t="str">
        <f>$AG$19</f>
        <v>TSV Dettingen/​Erms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9" t="s">
        <v>20</v>
      </c>
      <c r="AF35" s="153" t="str">
        <f>$AG$16</f>
        <v>SV Oberjesingen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4"/>
      <c r="AW35" s="141"/>
      <c r="AX35" s="142"/>
      <c r="AY35" s="9" t="s">
        <v>19</v>
      </c>
      <c r="AZ35" s="142"/>
      <c r="BA35" s="164"/>
      <c r="BB35" s="165"/>
      <c r="BC35" s="166"/>
      <c r="BE35" s="22"/>
      <c r="BF35" s="27" t="str">
        <f t="shared" si="1"/>
        <v>0</v>
      </c>
      <c r="BG35" s="27" t="s">
        <v>19</v>
      </c>
      <c r="BH35" s="27" t="str">
        <f t="shared" si="2"/>
        <v>0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68"/>
      <c r="BT35" s="22"/>
      <c r="BU35" s="22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2"/>
      <c r="BF36" s="27"/>
      <c r="BG36" s="27"/>
      <c r="BH36" s="27"/>
      <c r="BI36" s="22"/>
      <c r="BJ36" s="21"/>
      <c r="BK36" s="21"/>
      <c r="BL36" s="21"/>
      <c r="BM36" s="53"/>
      <c r="BN36" s="53"/>
      <c r="BO36" s="53"/>
      <c r="BP36" s="53"/>
      <c r="BQ36" s="53"/>
      <c r="BR36" s="53"/>
      <c r="BS36" s="68"/>
      <c r="BT36" s="22"/>
      <c r="BU36" s="22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2"/>
      <c r="BF37" s="27"/>
      <c r="BG37" s="27"/>
      <c r="BH37" s="27"/>
      <c r="BI37" s="22"/>
      <c r="BJ37" s="22"/>
      <c r="BK37" s="14"/>
      <c r="BL37" s="14"/>
      <c r="BM37" s="64" t="str">
        <f>$AG$16</f>
        <v>SV Oberjesingen</v>
      </c>
      <c r="BN37" s="65">
        <f>COUNT($AW$26,$AW$30,$AZ$35)</f>
        <v>0</v>
      </c>
      <c r="BO37" s="65">
        <f>SUM($BF$26+$BF$30+$BH$35)</f>
        <v>0</v>
      </c>
      <c r="BP37" s="65">
        <f>SUM($AW$26+$AW$30+$AZ$35)</f>
        <v>0</v>
      </c>
      <c r="BQ37" s="66" t="s">
        <v>19</v>
      </c>
      <c r="BR37" s="67">
        <f>SUM($AZ$26+$AZ$30+$AW$35)</f>
        <v>0</v>
      </c>
      <c r="BS37" s="68">
        <f>SUM(BP37-BR37)</f>
        <v>0</v>
      </c>
      <c r="BT37" s="22"/>
      <c r="BU37" s="22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2"/>
      <c r="BF38" s="27"/>
      <c r="BG38" s="27"/>
      <c r="BH38" s="27"/>
      <c r="BI38" s="22"/>
      <c r="BJ38" s="22"/>
      <c r="BK38" s="14"/>
      <c r="BL38" s="14"/>
      <c r="BM38" s="69" t="str">
        <f>$AG$17</f>
        <v>FC Rottenburg</v>
      </c>
      <c r="BN38" s="67">
        <f>COUNT($AZ$26,$AW$31,$AW$34)</f>
        <v>0</v>
      </c>
      <c r="BO38" s="67">
        <f>SUM($BH$26+$BF$31+$BF$34)</f>
        <v>0</v>
      </c>
      <c r="BP38" s="67">
        <f>SUM($AZ$26+$AW$31+$AW$34)</f>
        <v>0</v>
      </c>
      <c r="BQ38" s="66" t="s">
        <v>19</v>
      </c>
      <c r="BR38" s="67">
        <f>SUM($AW$26+$AZ$31+$AZ$34)</f>
        <v>0</v>
      </c>
      <c r="BS38" s="68">
        <f>SUM(BP38-BR38)</f>
        <v>0</v>
      </c>
      <c r="BT38" s="22"/>
      <c r="BU38" s="22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</row>
    <row r="39" spans="2:84" s="4" customFormat="1" ht="18" customHeight="1" thickBot="1">
      <c r="B39"/>
      <c r="C39"/>
      <c r="D39"/>
      <c r="E39" s="100" t="s">
        <v>12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92"/>
      <c r="AE39" s="100" t="s">
        <v>37</v>
      </c>
      <c r="AF39" s="101"/>
      <c r="AG39" s="192"/>
      <c r="AH39" s="100" t="s">
        <v>24</v>
      </c>
      <c r="AI39" s="101"/>
      <c r="AJ39" s="192"/>
      <c r="AK39" s="100" t="s">
        <v>25</v>
      </c>
      <c r="AL39" s="101"/>
      <c r="AM39" s="101"/>
      <c r="AN39" s="101"/>
      <c r="AO39" s="192"/>
      <c r="AP39" s="100" t="s">
        <v>26</v>
      </c>
      <c r="AQ39" s="101"/>
      <c r="AR39" s="192"/>
      <c r="AS39"/>
      <c r="AT39"/>
      <c r="AU39"/>
      <c r="AV39"/>
      <c r="AW39"/>
      <c r="AX39"/>
      <c r="AY39"/>
      <c r="AZ39"/>
      <c r="BA39"/>
      <c r="BB39"/>
      <c r="BC39"/>
      <c r="BE39" s="22"/>
      <c r="BF39" s="27"/>
      <c r="BG39" s="27"/>
      <c r="BH39" s="27"/>
      <c r="BI39" s="22"/>
      <c r="BJ39" s="22"/>
      <c r="BK39" s="14"/>
      <c r="BL39" s="14"/>
      <c r="BM39" s="69" t="str">
        <f>$AG$18</f>
        <v>TSV Eltingen</v>
      </c>
      <c r="BN39" s="67">
        <f>COUNT($AW$27,$AZ$30,$AZ$34)</f>
        <v>0</v>
      </c>
      <c r="BO39" s="67">
        <f>SUM($BF$27+$BH$30+$BH$34)</f>
        <v>0</v>
      </c>
      <c r="BP39" s="67">
        <f>SUM($AW$27+$AZ$30+$AZ$34)</f>
        <v>0</v>
      </c>
      <c r="BQ39" s="66" t="s">
        <v>19</v>
      </c>
      <c r="BR39" s="67">
        <f>SUM($AZ$27+$AW$30+$AW$34)</f>
        <v>0</v>
      </c>
      <c r="BS39" s="68">
        <f>SUM(BP39-BR39)</f>
        <v>0</v>
      </c>
      <c r="BT39" s="22"/>
      <c r="BU39" s="22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</row>
    <row r="40" spans="2:84" s="4" customFormat="1" ht="18" customHeight="1">
      <c r="B40"/>
      <c r="C40"/>
      <c r="D40"/>
      <c r="E40" s="184" t="s">
        <v>8</v>
      </c>
      <c r="F40" s="185"/>
      <c r="G40" s="196" t="str">
        <f>$BM$30</f>
        <v>SV Nufringen I</v>
      </c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E40" s="186">
        <f>$BN$30</f>
        <v>0</v>
      </c>
      <c r="AF40" s="187"/>
      <c r="AG40" s="188"/>
      <c r="AH40" s="186">
        <f>$BO$30</f>
        <v>0</v>
      </c>
      <c r="AI40" s="187"/>
      <c r="AJ40" s="188"/>
      <c r="AK40" s="185">
        <f>$BP$30</f>
        <v>0</v>
      </c>
      <c r="AL40" s="185"/>
      <c r="AM40" s="11" t="s">
        <v>19</v>
      </c>
      <c r="AN40" s="185">
        <f>$BR$30</f>
        <v>0</v>
      </c>
      <c r="AO40" s="185"/>
      <c r="AP40" s="200">
        <f>$BS$30</f>
        <v>0</v>
      </c>
      <c r="AQ40" s="201"/>
      <c r="AR40" s="202"/>
      <c r="AS40"/>
      <c r="AT40"/>
      <c r="AU40"/>
      <c r="AV40"/>
      <c r="AW40"/>
      <c r="AX40"/>
      <c r="AY40"/>
      <c r="AZ40"/>
      <c r="BA40"/>
      <c r="BB40"/>
      <c r="BC40"/>
      <c r="BE40" s="22"/>
      <c r="BF40" s="27"/>
      <c r="BG40" s="27"/>
      <c r="BH40" s="27"/>
      <c r="BI40" s="22"/>
      <c r="BJ40" s="22"/>
      <c r="BK40" s="14"/>
      <c r="BL40" s="14"/>
      <c r="BM40" s="69" t="str">
        <f>$AG$19</f>
        <v>TSV Dettingen/​Erms</v>
      </c>
      <c r="BN40" s="67">
        <f>COUNT($AZ$27,$AZ$31,$AW$35)</f>
        <v>0</v>
      </c>
      <c r="BO40" s="67">
        <f>SUM($BH$27+$BH$31+$BF$35)</f>
        <v>0</v>
      </c>
      <c r="BP40" s="67">
        <f>SUM($AZ$27+$AZ$31+$AW$35)</f>
        <v>0</v>
      </c>
      <c r="BQ40" s="66" t="s">
        <v>19</v>
      </c>
      <c r="BR40" s="67">
        <f>SUM($AW$27+$AW$31+$AZ$35)</f>
        <v>0</v>
      </c>
      <c r="BS40" s="68">
        <f>SUM(BP40-BR40)</f>
        <v>0</v>
      </c>
      <c r="BT40" s="22"/>
      <c r="BU40" s="22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</row>
    <row r="41" spans="2:84" s="4" customFormat="1" ht="18" customHeight="1">
      <c r="B41"/>
      <c r="C41"/>
      <c r="D41"/>
      <c r="E41" s="189" t="s">
        <v>9</v>
      </c>
      <c r="F41" s="190"/>
      <c r="G41" s="182" t="str">
        <f>$BM$31</f>
        <v>SV Deckenpfronn</v>
      </c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3"/>
      <c r="AE41" s="193">
        <f>$BN$31</f>
        <v>0</v>
      </c>
      <c r="AF41" s="194"/>
      <c r="AG41" s="195"/>
      <c r="AH41" s="193">
        <f>$BO$31</f>
        <v>0</v>
      </c>
      <c r="AI41" s="194"/>
      <c r="AJ41" s="195"/>
      <c r="AK41" s="190">
        <f>$BP$31</f>
        <v>0</v>
      </c>
      <c r="AL41" s="190"/>
      <c r="AM41" s="12" t="s">
        <v>19</v>
      </c>
      <c r="AN41" s="190">
        <f>$BR$31</f>
        <v>0</v>
      </c>
      <c r="AO41" s="190"/>
      <c r="AP41" s="175">
        <f>$BS$31</f>
        <v>0</v>
      </c>
      <c r="AQ41" s="176"/>
      <c r="AR41" s="177"/>
      <c r="AS41"/>
      <c r="AT41"/>
      <c r="AU41"/>
      <c r="AV41"/>
      <c r="AW41"/>
      <c r="AX41"/>
      <c r="AY41"/>
      <c r="AZ41"/>
      <c r="BA41"/>
      <c r="BB41"/>
      <c r="BC41"/>
      <c r="BE41" s="22"/>
      <c r="BF41" s="27"/>
      <c r="BG41" s="27"/>
      <c r="BH41" s="27"/>
      <c r="BI41" s="22"/>
      <c r="BJ41" s="22"/>
      <c r="BK41" s="14"/>
      <c r="BL41" s="14"/>
      <c r="BM41" s="15"/>
      <c r="BN41" s="16"/>
      <c r="BO41" s="16"/>
      <c r="BP41" s="17"/>
      <c r="BQ41" s="16"/>
      <c r="BR41" s="18"/>
      <c r="BS41" s="22"/>
      <c r="BT41" s="22"/>
      <c r="BU41" s="22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</row>
    <row r="42" spans="2:84" s="4" customFormat="1" ht="18" customHeight="1">
      <c r="B42"/>
      <c r="C42"/>
      <c r="D42"/>
      <c r="E42" s="189" t="s">
        <v>10</v>
      </c>
      <c r="F42" s="190"/>
      <c r="G42" s="182" t="str">
        <f>$BM$32</f>
        <v>SV Affstätt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3"/>
      <c r="AE42" s="193">
        <f>$BN$32</f>
        <v>0</v>
      </c>
      <c r="AF42" s="194"/>
      <c r="AG42" s="195"/>
      <c r="AH42" s="193">
        <f>$BO$32</f>
        <v>0</v>
      </c>
      <c r="AI42" s="194"/>
      <c r="AJ42" s="195"/>
      <c r="AK42" s="190">
        <f>$BP$32</f>
        <v>0</v>
      </c>
      <c r="AL42" s="190"/>
      <c r="AM42" s="12" t="s">
        <v>19</v>
      </c>
      <c r="AN42" s="190">
        <f>$BR$32</f>
        <v>0</v>
      </c>
      <c r="AO42" s="190"/>
      <c r="AP42" s="175">
        <f>$BS$32</f>
        <v>0</v>
      </c>
      <c r="AQ42" s="176"/>
      <c r="AR42" s="177"/>
      <c r="AS42"/>
      <c r="AT42"/>
      <c r="AU42"/>
      <c r="AV42"/>
      <c r="AW42"/>
      <c r="AX42"/>
      <c r="AY42"/>
      <c r="AZ42"/>
      <c r="BA42"/>
      <c r="BB42"/>
      <c r="BC42"/>
      <c r="BE42" s="22"/>
      <c r="BF42" s="27"/>
      <c r="BG42" s="27"/>
      <c r="BH42" s="27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</row>
    <row r="43" spans="5:84" ht="18" customHeight="1" thickBot="1">
      <c r="E43" s="167">
        <v>4</v>
      </c>
      <c r="F43" s="168"/>
      <c r="G43" s="173" t="str">
        <f>$BM$33</f>
        <v>TV Derendingen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  <c r="AE43" s="170">
        <f>$BN$33</f>
        <v>0</v>
      </c>
      <c r="AF43" s="171"/>
      <c r="AG43" s="172"/>
      <c r="AH43" s="170">
        <f>$BO$33</f>
        <v>0</v>
      </c>
      <c r="AI43" s="171"/>
      <c r="AJ43" s="172"/>
      <c r="AK43" s="181">
        <f>$BP$33</f>
        <v>0</v>
      </c>
      <c r="AL43" s="181"/>
      <c r="AM43" s="13" t="s">
        <v>19</v>
      </c>
      <c r="AN43" s="181">
        <f>$BR$33</f>
        <v>0</v>
      </c>
      <c r="AO43" s="181"/>
      <c r="AP43" s="178">
        <f>$BS$33</f>
        <v>0</v>
      </c>
      <c r="AQ43" s="179"/>
      <c r="AR43" s="180"/>
      <c r="BE43" s="21"/>
      <c r="BF43" s="27"/>
      <c r="BG43" s="27"/>
      <c r="BH43" s="27"/>
      <c r="BI43" s="21"/>
      <c r="BJ43" s="21"/>
      <c r="BK43" s="21"/>
      <c r="BL43" s="21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  <c r="BX43" s="54"/>
      <c r="BY43" s="54"/>
      <c r="BZ43" s="54"/>
      <c r="CA43" s="54"/>
      <c r="CB43" s="54"/>
      <c r="CC43" s="55"/>
      <c r="CD43" s="55"/>
      <c r="CE43" s="55"/>
      <c r="CF43" s="55"/>
    </row>
    <row r="44" ht="18" customHeight="1" thickBot="1"/>
    <row r="45" spans="5:84" ht="18" customHeight="1" thickBot="1">
      <c r="E45" s="100" t="s">
        <v>13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92"/>
      <c r="AE45" s="100" t="s">
        <v>37</v>
      </c>
      <c r="AF45" s="101"/>
      <c r="AG45" s="192"/>
      <c r="AH45" s="100" t="s">
        <v>24</v>
      </c>
      <c r="AI45" s="101"/>
      <c r="AJ45" s="192"/>
      <c r="AK45" s="100" t="s">
        <v>25</v>
      </c>
      <c r="AL45" s="101"/>
      <c r="AM45" s="101"/>
      <c r="AN45" s="101"/>
      <c r="AO45" s="192"/>
      <c r="AP45" s="100" t="s">
        <v>26</v>
      </c>
      <c r="AQ45" s="101"/>
      <c r="AR45" s="192"/>
      <c r="BE45" s="21"/>
      <c r="BF45" s="21"/>
      <c r="BG45" s="21"/>
      <c r="BH45" s="21"/>
      <c r="BI45" s="21"/>
      <c r="BJ45" s="21"/>
      <c r="BK45" s="21"/>
      <c r="BL45" s="21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  <c r="BX45" s="54"/>
      <c r="BY45" s="54"/>
      <c r="BZ45" s="54"/>
      <c r="CA45" s="54"/>
      <c r="CB45" s="54"/>
      <c r="CC45" s="55"/>
      <c r="CD45" s="55"/>
      <c r="CE45" s="55"/>
      <c r="CF45" s="55"/>
    </row>
    <row r="46" spans="5:84" ht="18" customHeight="1">
      <c r="E46" s="184" t="s">
        <v>8</v>
      </c>
      <c r="F46" s="185"/>
      <c r="G46" s="196" t="str">
        <f>$BM$37</f>
        <v>SV Oberjesingen</v>
      </c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7"/>
      <c r="AE46" s="186">
        <f>$BN$37</f>
        <v>0</v>
      </c>
      <c r="AF46" s="187"/>
      <c r="AG46" s="188"/>
      <c r="AH46" s="186">
        <f>$BO$37</f>
        <v>0</v>
      </c>
      <c r="AI46" s="187"/>
      <c r="AJ46" s="188"/>
      <c r="AK46" s="185">
        <f>$BP$37</f>
        <v>0</v>
      </c>
      <c r="AL46" s="185"/>
      <c r="AM46" s="11" t="s">
        <v>19</v>
      </c>
      <c r="AN46" s="185">
        <f>$BR$37</f>
        <v>0</v>
      </c>
      <c r="AO46" s="185"/>
      <c r="AP46" s="200">
        <f>$BS$37</f>
        <v>0</v>
      </c>
      <c r="AQ46" s="201"/>
      <c r="AR46" s="202"/>
      <c r="BE46" s="21"/>
      <c r="BF46" s="21"/>
      <c r="BG46" s="21"/>
      <c r="BH46" s="21"/>
      <c r="BI46" s="21"/>
      <c r="BJ46" s="21"/>
      <c r="BK46" s="21"/>
      <c r="BL46" s="21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55"/>
      <c r="CD46" s="55"/>
      <c r="CE46" s="55"/>
      <c r="CF46" s="55"/>
    </row>
    <row r="47" spans="5:102" s="10" customFormat="1" ht="18" customHeight="1">
      <c r="E47" s="189" t="s">
        <v>9</v>
      </c>
      <c r="F47" s="190"/>
      <c r="G47" s="182" t="str">
        <f>$BM$38</f>
        <v>FC Rottenburg</v>
      </c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3"/>
      <c r="AE47" s="193">
        <f>$BN$38</f>
        <v>0</v>
      </c>
      <c r="AF47" s="194"/>
      <c r="AG47" s="195"/>
      <c r="AH47" s="193">
        <f>$BO$38</f>
        <v>0</v>
      </c>
      <c r="AI47" s="194"/>
      <c r="AJ47" s="195"/>
      <c r="AK47" s="190">
        <f>$BP$38</f>
        <v>0</v>
      </c>
      <c r="AL47" s="190"/>
      <c r="AM47" s="12" t="s">
        <v>19</v>
      </c>
      <c r="AN47" s="190">
        <f>$BR$38</f>
        <v>0</v>
      </c>
      <c r="AO47" s="190"/>
      <c r="AP47" s="175">
        <f>$BS$38</f>
        <v>0</v>
      </c>
      <c r="AQ47" s="176"/>
      <c r="AR47" s="177"/>
      <c r="BE47" s="28"/>
      <c r="BF47" s="28"/>
      <c r="BG47" s="28"/>
      <c r="BH47" s="28"/>
      <c r="BI47" s="28"/>
      <c r="BJ47" s="28"/>
      <c r="BK47" s="28"/>
      <c r="BL47" s="28"/>
      <c r="BM47" s="59"/>
      <c r="BN47" s="59"/>
      <c r="BO47" s="59"/>
      <c r="BP47" s="59"/>
      <c r="BQ47" s="59"/>
      <c r="BR47" s="59"/>
      <c r="BS47" s="59"/>
      <c r="BT47" s="59"/>
      <c r="BU47" s="59"/>
      <c r="BV47" s="60"/>
      <c r="BW47" s="60"/>
      <c r="BX47" s="60"/>
      <c r="BY47" s="60"/>
      <c r="BZ47" s="60"/>
      <c r="CA47" s="60"/>
      <c r="CB47" s="60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</row>
    <row r="48" spans="5:84" ht="18" customHeight="1">
      <c r="E48" s="189" t="s">
        <v>10</v>
      </c>
      <c r="F48" s="190"/>
      <c r="G48" s="182" t="str">
        <f>$BM$39</f>
        <v>TSV Eltingen</v>
      </c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3"/>
      <c r="AE48" s="193">
        <f>$BN$39</f>
        <v>0</v>
      </c>
      <c r="AF48" s="194"/>
      <c r="AG48" s="195"/>
      <c r="AH48" s="193">
        <f>$BO$39</f>
        <v>0</v>
      </c>
      <c r="AI48" s="194"/>
      <c r="AJ48" s="195"/>
      <c r="AK48" s="190">
        <f>$BP$39</f>
        <v>0</v>
      </c>
      <c r="AL48" s="190"/>
      <c r="AM48" s="12" t="s">
        <v>19</v>
      </c>
      <c r="AN48" s="190">
        <f>$BR$39</f>
        <v>0</v>
      </c>
      <c r="AO48" s="190"/>
      <c r="AP48" s="175">
        <f>$BS$39</f>
        <v>0</v>
      </c>
      <c r="AQ48" s="176"/>
      <c r="AR48" s="177"/>
      <c r="BE48" s="21"/>
      <c r="BF48" s="21"/>
      <c r="BG48" s="21"/>
      <c r="BH48" s="21"/>
      <c r="BI48" s="21"/>
      <c r="BJ48" s="21"/>
      <c r="BK48" s="21"/>
      <c r="BL48" s="21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  <c r="BX48" s="54"/>
      <c r="BY48" s="54"/>
      <c r="BZ48" s="54"/>
      <c r="CA48" s="54"/>
      <c r="CB48" s="54"/>
      <c r="CC48" s="55"/>
      <c r="CD48" s="55"/>
      <c r="CE48" s="55"/>
      <c r="CF48" s="55"/>
    </row>
    <row r="49" spans="5:84" ht="18" customHeight="1" thickBot="1">
      <c r="E49" s="167" t="s">
        <v>11</v>
      </c>
      <c r="F49" s="168"/>
      <c r="G49" s="173" t="str">
        <f>$BM$40</f>
        <v>TSV Dettingen/​Erms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4"/>
      <c r="AE49" s="170">
        <f>$BN$40</f>
        <v>0</v>
      </c>
      <c r="AF49" s="171"/>
      <c r="AG49" s="172"/>
      <c r="AH49" s="170">
        <f>$BO$40</f>
        <v>0</v>
      </c>
      <c r="AI49" s="171"/>
      <c r="AJ49" s="172"/>
      <c r="AK49" s="181">
        <f>$BP$40</f>
        <v>0</v>
      </c>
      <c r="AL49" s="181"/>
      <c r="AM49" s="13" t="s">
        <v>19</v>
      </c>
      <c r="AN49" s="181">
        <f>$BR$40</f>
        <v>0</v>
      </c>
      <c r="AO49" s="181"/>
      <c r="AP49" s="178">
        <f>$BS$40</f>
        <v>0</v>
      </c>
      <c r="AQ49" s="179"/>
      <c r="AR49" s="180"/>
      <c r="BE49" s="21"/>
      <c r="BF49" s="21"/>
      <c r="BG49" s="21"/>
      <c r="BH49" s="21"/>
      <c r="BI49" s="21"/>
      <c r="BJ49" s="21"/>
      <c r="BK49" s="21"/>
      <c r="BL49" s="21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  <c r="BX49" s="54"/>
      <c r="BY49" s="54"/>
      <c r="BZ49" s="54"/>
      <c r="CA49" s="54"/>
      <c r="CB49" s="54"/>
      <c r="CC49" s="55"/>
      <c r="CD49" s="55"/>
      <c r="CE49" s="55"/>
      <c r="CF49" s="55"/>
    </row>
    <row r="50" spans="57:84" ht="18" customHeight="1">
      <c r="BE50" s="21"/>
      <c r="BF50" s="21"/>
      <c r="BG50" s="21"/>
      <c r="BH50" s="21"/>
      <c r="BI50" s="21"/>
      <c r="BJ50" s="21"/>
      <c r="BK50" s="21"/>
      <c r="BL50" s="21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  <c r="BX50" s="54"/>
      <c r="BY50" s="54"/>
      <c r="BZ50" s="54"/>
      <c r="CA50" s="54"/>
      <c r="CB50" s="54"/>
      <c r="CC50" s="55"/>
      <c r="CD50" s="55"/>
      <c r="CE50" s="55"/>
      <c r="CF50" s="55"/>
    </row>
    <row r="51" spans="57:84" ht="18" customHeight="1">
      <c r="BE51" s="21"/>
      <c r="BF51" s="21"/>
      <c r="BG51" s="21"/>
      <c r="BH51" s="21"/>
      <c r="BI51" s="21"/>
      <c r="BJ51" s="21"/>
      <c r="BK51" s="21"/>
      <c r="BL51" s="21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  <c r="BX51" s="54"/>
      <c r="BY51" s="54"/>
      <c r="BZ51" s="54"/>
      <c r="CA51" s="54"/>
      <c r="CB51" s="54"/>
      <c r="CC51" s="55"/>
      <c r="CD51" s="55"/>
      <c r="CE51" s="55"/>
      <c r="CF51" s="55"/>
    </row>
    <row r="53" spans="2:84" ht="33.75">
      <c r="B53" s="191" t="str">
        <f>$A$2</f>
        <v>SV Nufringen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E53" s="21"/>
      <c r="BF53" s="21"/>
      <c r="BG53" s="21"/>
      <c r="BH53" s="21"/>
      <c r="BI53" s="21"/>
      <c r="BJ53" s="21"/>
      <c r="BK53" s="21"/>
      <c r="BL53" s="21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54"/>
      <c r="BX53" s="54"/>
      <c r="BY53" s="54"/>
      <c r="BZ53" s="54"/>
      <c r="CA53" s="54"/>
      <c r="CB53" s="54"/>
      <c r="CC53" s="55"/>
      <c r="CD53" s="55"/>
      <c r="CE53" s="55"/>
      <c r="CF53" s="55"/>
    </row>
    <row r="54" spans="2:84" ht="27">
      <c r="B54" s="169" t="str">
        <f>$A$3</f>
        <v>28. Junioren Hallenturnier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E54" s="21"/>
      <c r="BF54" s="21"/>
      <c r="BG54" s="21"/>
      <c r="BH54" s="21"/>
      <c r="BI54" s="21"/>
      <c r="BJ54" s="21"/>
      <c r="BK54" s="21"/>
      <c r="BL54" s="21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54"/>
      <c r="BX54" s="54"/>
      <c r="BY54" s="54"/>
      <c r="BZ54" s="54"/>
      <c r="CA54" s="54"/>
      <c r="CB54" s="54"/>
      <c r="CC54" s="55"/>
      <c r="CD54" s="55"/>
      <c r="CE54" s="55"/>
      <c r="CF54" s="55"/>
    </row>
    <row r="56" spans="2:84" ht="12.75">
      <c r="B56" s="1" t="s">
        <v>29</v>
      </c>
      <c r="BE56" s="21"/>
      <c r="BF56" s="21"/>
      <c r="BG56" s="21"/>
      <c r="BH56" s="21"/>
      <c r="BI56" s="21"/>
      <c r="BJ56" s="21"/>
      <c r="BK56" s="21"/>
      <c r="BL56" s="21"/>
      <c r="BM56" s="53"/>
      <c r="BN56" s="53"/>
      <c r="BO56" s="53"/>
      <c r="BP56" s="53"/>
      <c r="BQ56" s="53"/>
      <c r="BR56" s="53"/>
      <c r="BS56" s="53"/>
      <c r="BT56" s="53"/>
      <c r="BU56" s="53"/>
      <c r="BV56" s="54"/>
      <c r="BW56" s="54"/>
      <c r="BX56" s="54"/>
      <c r="BY56" s="54"/>
      <c r="BZ56" s="54"/>
      <c r="CA56" s="54"/>
      <c r="CB56" s="54"/>
      <c r="CC56" s="55"/>
      <c r="CD56" s="55"/>
      <c r="CE56" s="55"/>
      <c r="CF56" s="55"/>
    </row>
    <row r="58" spans="1:84" ht="15">
      <c r="A58" s="2"/>
      <c r="B58" s="2"/>
      <c r="C58" s="2"/>
      <c r="D58" s="2"/>
      <c r="E58" s="2"/>
      <c r="F58" s="2"/>
      <c r="G58" s="6" t="s">
        <v>2</v>
      </c>
      <c r="H58" s="127">
        <v>0.5868055555555556</v>
      </c>
      <c r="I58" s="127"/>
      <c r="J58" s="127"/>
      <c r="K58" s="127"/>
      <c r="L58" s="127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78">
        <v>1</v>
      </c>
      <c r="V58" s="78"/>
      <c r="W58" s="70" t="s">
        <v>39</v>
      </c>
      <c r="X58" s="126">
        <v>0.006944444444444444</v>
      </c>
      <c r="Y58" s="126"/>
      <c r="Z58" s="126"/>
      <c r="AA58" s="126"/>
      <c r="AB58" s="126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26">
        <v>0.0006944444444444445</v>
      </c>
      <c r="AM58" s="126"/>
      <c r="AN58" s="126"/>
      <c r="AO58" s="126"/>
      <c r="AP58" s="126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1"/>
      <c r="BF58" s="21"/>
      <c r="BG58" s="21"/>
      <c r="BH58" s="21"/>
      <c r="BI58" s="21"/>
      <c r="BJ58" s="21"/>
      <c r="BK58" s="21"/>
      <c r="BL58" s="21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54"/>
      <c r="BX58" s="54"/>
      <c r="BY58" s="54"/>
      <c r="BZ58" s="54"/>
      <c r="CA58" s="54"/>
      <c r="CB58" s="54"/>
      <c r="CC58" s="55"/>
      <c r="CD58" s="55"/>
      <c r="CE58" s="55"/>
      <c r="CF58" s="55"/>
    </row>
    <row r="59" spans="57:84" ht="6" customHeight="1">
      <c r="BE59" s="21"/>
      <c r="BF59" s="21"/>
      <c r="BG59" s="21"/>
      <c r="BH59" s="21"/>
      <c r="BI59" s="21"/>
      <c r="BJ59" s="21"/>
      <c r="BK59" s="21"/>
      <c r="BL59" s="21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4"/>
      <c r="BX59" s="54"/>
      <c r="BY59" s="54"/>
      <c r="BZ59" s="54"/>
      <c r="CA59" s="54"/>
      <c r="CB59" s="54"/>
      <c r="CC59" s="55"/>
      <c r="CD59" s="55"/>
      <c r="CE59" s="55"/>
      <c r="CF59" s="55"/>
    </row>
    <row r="60" spans="57:84" ht="3.75" customHeight="1" thickBot="1">
      <c r="BE60" s="21"/>
      <c r="BF60" s="21"/>
      <c r="BG60" s="21"/>
      <c r="BH60" s="21"/>
      <c r="BI60" s="21"/>
      <c r="BJ60" s="21"/>
      <c r="BK60" s="21"/>
      <c r="BL60" s="21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4"/>
      <c r="BX60" s="54"/>
      <c r="BY60" s="54"/>
      <c r="BZ60" s="54"/>
      <c r="CA60" s="54"/>
      <c r="CB60" s="54"/>
      <c r="CC60" s="55"/>
      <c r="CD60" s="55"/>
      <c r="CE60" s="55"/>
      <c r="CF60" s="55"/>
    </row>
    <row r="61" spans="2:84" ht="19.5" customHeight="1" thickBot="1">
      <c r="B61" s="104" t="s">
        <v>14</v>
      </c>
      <c r="C61" s="105"/>
      <c r="D61" s="87" t="s">
        <v>38</v>
      </c>
      <c r="E61" s="88"/>
      <c r="F61" s="88"/>
      <c r="G61" s="88"/>
      <c r="H61" s="88"/>
      <c r="I61" s="89"/>
      <c r="J61" s="106" t="s">
        <v>17</v>
      </c>
      <c r="K61" s="101"/>
      <c r="L61" s="101"/>
      <c r="M61" s="101"/>
      <c r="N61" s="107"/>
      <c r="O61" s="106" t="s">
        <v>34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7"/>
      <c r="AW61" s="100" t="s">
        <v>21</v>
      </c>
      <c r="AX61" s="101"/>
      <c r="AY61" s="101"/>
      <c r="AZ61" s="101"/>
      <c r="BA61" s="101"/>
      <c r="BB61" s="102"/>
      <c r="BC61" s="103"/>
      <c r="BE61" s="21"/>
      <c r="BF61" s="21"/>
      <c r="BG61" s="21"/>
      <c r="BH61" s="21"/>
      <c r="BI61" s="21"/>
      <c r="BJ61" s="21"/>
      <c r="BK61" s="21"/>
      <c r="BL61" s="21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54"/>
      <c r="BX61" s="54"/>
      <c r="BY61" s="54"/>
      <c r="BZ61" s="54"/>
      <c r="CA61" s="54"/>
      <c r="CB61" s="54"/>
      <c r="CC61" s="55"/>
      <c r="CD61" s="55"/>
      <c r="CE61" s="55"/>
      <c r="CF61" s="55"/>
    </row>
    <row r="62" spans="2:84" ht="18" customHeight="1">
      <c r="B62" s="90">
        <v>13</v>
      </c>
      <c r="C62" s="91"/>
      <c r="D62" s="90">
        <v>1</v>
      </c>
      <c r="E62" s="91"/>
      <c r="F62" s="91"/>
      <c r="G62" s="91"/>
      <c r="H62" s="91"/>
      <c r="I62" s="92"/>
      <c r="J62" s="118">
        <f>$H$58</f>
        <v>0.5868055555555556</v>
      </c>
      <c r="K62" s="119"/>
      <c r="L62" s="119"/>
      <c r="M62" s="119"/>
      <c r="N62" s="120"/>
      <c r="O62" s="111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31" t="s">
        <v>20</v>
      </c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3"/>
      <c r="AW62" s="114"/>
      <c r="AX62" s="115"/>
      <c r="AY62" s="115" t="s">
        <v>19</v>
      </c>
      <c r="AZ62" s="115"/>
      <c r="BA62" s="124"/>
      <c r="BB62" s="91"/>
      <c r="BC62" s="92"/>
      <c r="BE62" s="21"/>
      <c r="BF62" s="21"/>
      <c r="BG62" s="21"/>
      <c r="BH62" s="21"/>
      <c r="BI62" s="21"/>
      <c r="BJ62" s="21"/>
      <c r="BK62" s="21"/>
      <c r="BL62" s="21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54"/>
      <c r="BX62" s="54"/>
      <c r="BY62" s="54"/>
      <c r="BZ62" s="54"/>
      <c r="CA62" s="54"/>
      <c r="CB62" s="54"/>
      <c r="CC62" s="55"/>
      <c r="CD62" s="55"/>
      <c r="CE62" s="55"/>
      <c r="CF62" s="55"/>
    </row>
    <row r="63" spans="2:84" ht="12" customHeight="1" thickBot="1">
      <c r="B63" s="93"/>
      <c r="C63" s="94"/>
      <c r="D63" s="93"/>
      <c r="E63" s="94"/>
      <c r="F63" s="94"/>
      <c r="G63" s="94"/>
      <c r="H63" s="94"/>
      <c r="I63" s="95"/>
      <c r="J63" s="121"/>
      <c r="K63" s="122"/>
      <c r="L63" s="122"/>
      <c r="M63" s="122"/>
      <c r="N63" s="123"/>
      <c r="O63" s="108" t="s">
        <v>30</v>
      </c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32"/>
      <c r="AF63" s="109" t="s">
        <v>32</v>
      </c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10"/>
      <c r="AW63" s="116"/>
      <c r="AX63" s="117"/>
      <c r="AY63" s="117"/>
      <c r="AZ63" s="117"/>
      <c r="BA63" s="125"/>
      <c r="BB63" s="94"/>
      <c r="BC63" s="95"/>
      <c r="BE63" s="21"/>
      <c r="BF63" s="21"/>
      <c r="BG63" s="21"/>
      <c r="BH63" s="21"/>
      <c r="BI63" s="21"/>
      <c r="BJ63" s="21"/>
      <c r="BK63" s="21"/>
      <c r="BL63" s="21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54"/>
      <c r="BX63" s="54"/>
      <c r="BY63" s="54"/>
      <c r="BZ63" s="54"/>
      <c r="CA63" s="54"/>
      <c r="CB63" s="54"/>
      <c r="CC63" s="55"/>
      <c r="CD63" s="55"/>
      <c r="CE63" s="55"/>
      <c r="CF63" s="55"/>
    </row>
    <row r="64" spans="57:84" ht="3.75" customHeight="1" thickBot="1">
      <c r="BE64" s="21"/>
      <c r="BF64" s="21"/>
      <c r="BG64" s="21"/>
      <c r="BH64" s="21"/>
      <c r="BI64" s="21"/>
      <c r="BJ64" s="21"/>
      <c r="BK64" s="21"/>
      <c r="BL64" s="21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54"/>
      <c r="BX64" s="54"/>
      <c r="BY64" s="54"/>
      <c r="BZ64" s="54"/>
      <c r="CA64" s="54"/>
      <c r="CB64" s="54"/>
      <c r="CC64" s="55"/>
      <c r="CD64" s="55"/>
      <c r="CE64" s="55"/>
      <c r="CF64" s="55"/>
    </row>
    <row r="65" spans="2:84" ht="19.5" customHeight="1" thickBot="1">
      <c r="B65" s="104" t="s">
        <v>14</v>
      </c>
      <c r="C65" s="105"/>
      <c r="D65" s="87" t="s">
        <v>38</v>
      </c>
      <c r="E65" s="88"/>
      <c r="F65" s="88"/>
      <c r="G65" s="88"/>
      <c r="H65" s="88"/>
      <c r="I65" s="89"/>
      <c r="J65" s="106" t="s">
        <v>17</v>
      </c>
      <c r="K65" s="101"/>
      <c r="L65" s="101"/>
      <c r="M65" s="101"/>
      <c r="N65" s="107"/>
      <c r="O65" s="106" t="s">
        <v>35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7"/>
      <c r="AW65" s="100" t="s">
        <v>21</v>
      </c>
      <c r="AX65" s="101"/>
      <c r="AY65" s="101"/>
      <c r="AZ65" s="101"/>
      <c r="BA65" s="101"/>
      <c r="BB65" s="102"/>
      <c r="BC65" s="103"/>
      <c r="BE65" s="21"/>
      <c r="BF65" s="21"/>
      <c r="BG65" s="21"/>
      <c r="BH65" s="21"/>
      <c r="BI65" s="21"/>
      <c r="BJ65" s="21"/>
      <c r="BK65" s="21"/>
      <c r="BL65" s="21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54"/>
      <c r="BX65" s="54"/>
      <c r="BY65" s="54"/>
      <c r="BZ65" s="54"/>
      <c r="CA65" s="54"/>
      <c r="CB65" s="54"/>
      <c r="CC65" s="55"/>
      <c r="CD65" s="55"/>
      <c r="CE65" s="55"/>
      <c r="CF65" s="55"/>
    </row>
    <row r="66" spans="2:84" ht="18" customHeight="1">
      <c r="B66" s="90">
        <v>14</v>
      </c>
      <c r="C66" s="91"/>
      <c r="D66" s="90">
        <v>1</v>
      </c>
      <c r="E66" s="91"/>
      <c r="F66" s="91"/>
      <c r="G66" s="91"/>
      <c r="H66" s="91"/>
      <c r="I66" s="92"/>
      <c r="J66" s="118">
        <f>$J$62+$U$58*$X$58+$AL$58</f>
        <v>0.5944444444444444</v>
      </c>
      <c r="K66" s="119"/>
      <c r="L66" s="119"/>
      <c r="M66" s="119"/>
      <c r="N66" s="120"/>
      <c r="O66" s="111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31" t="s">
        <v>20</v>
      </c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3"/>
      <c r="AW66" s="114"/>
      <c r="AX66" s="115"/>
      <c r="AY66" s="115" t="s">
        <v>19</v>
      </c>
      <c r="AZ66" s="115"/>
      <c r="BA66" s="124"/>
      <c r="BB66" s="91"/>
      <c r="BC66" s="92"/>
      <c r="BE66" s="21"/>
      <c r="BF66" s="21"/>
      <c r="BG66" s="21"/>
      <c r="BH66" s="21"/>
      <c r="BI66" s="21"/>
      <c r="BJ66" s="21"/>
      <c r="BK66" s="21"/>
      <c r="BL66" s="21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54"/>
      <c r="BX66" s="54"/>
      <c r="BY66" s="54"/>
      <c r="BZ66" s="54"/>
      <c r="CA66" s="54"/>
      <c r="CB66" s="54"/>
      <c r="CC66" s="55"/>
      <c r="CD66" s="55"/>
      <c r="CE66" s="55"/>
      <c r="CF66" s="55"/>
    </row>
    <row r="67" spans="2:86" ht="12" customHeight="1" thickBot="1">
      <c r="B67" s="93"/>
      <c r="C67" s="94"/>
      <c r="D67" s="93"/>
      <c r="E67" s="94"/>
      <c r="F67" s="94"/>
      <c r="G67" s="94"/>
      <c r="H67" s="94"/>
      <c r="I67" s="95"/>
      <c r="J67" s="121"/>
      <c r="K67" s="122"/>
      <c r="L67" s="122"/>
      <c r="M67" s="122"/>
      <c r="N67" s="123"/>
      <c r="O67" s="108" t="s">
        <v>31</v>
      </c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32"/>
      <c r="AF67" s="109" t="s">
        <v>33</v>
      </c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10"/>
      <c r="AW67" s="116"/>
      <c r="AX67" s="117"/>
      <c r="AY67" s="117"/>
      <c r="AZ67" s="117"/>
      <c r="BA67" s="125"/>
      <c r="BB67" s="94"/>
      <c r="BC67" s="95"/>
      <c r="BE67" s="21"/>
      <c r="BF67" s="21"/>
      <c r="BG67" s="21"/>
      <c r="BH67" s="21"/>
      <c r="BI67" s="21"/>
      <c r="BJ67" s="21"/>
      <c r="BK67" s="21"/>
      <c r="BL67" s="21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3"/>
      <c r="CA67" s="53"/>
      <c r="CB67" s="53"/>
      <c r="CC67" s="62"/>
      <c r="CD67" s="62"/>
      <c r="CE67" s="62"/>
      <c r="CF67" s="62"/>
      <c r="CG67" s="63"/>
      <c r="CH67" s="63"/>
    </row>
    <row r="68" spans="57:86" ht="3.75" customHeight="1">
      <c r="BE68" s="21"/>
      <c r="BF68" s="21"/>
      <c r="BG68" s="21"/>
      <c r="BH68" s="21"/>
      <c r="BI68" s="21"/>
      <c r="BJ68" s="21"/>
      <c r="BK68" s="21"/>
      <c r="BL68" s="21"/>
      <c r="BM68" s="53"/>
      <c r="BN68" s="53"/>
      <c r="BO68" s="53"/>
      <c r="BP68" s="53"/>
      <c r="BQ68" s="53"/>
      <c r="BR68" s="53"/>
      <c r="BS68" s="53"/>
      <c r="BT68" s="53"/>
      <c r="BU68" s="53"/>
      <c r="BV68" s="54"/>
      <c r="BW68" s="54"/>
      <c r="BX68" s="54"/>
      <c r="BY68" s="54"/>
      <c r="BZ68" s="53"/>
      <c r="CA68" s="53"/>
      <c r="CB68" s="53"/>
      <c r="CC68" s="62"/>
      <c r="CD68" s="62"/>
      <c r="CE68" s="62"/>
      <c r="CF68" s="62"/>
      <c r="CG68" s="63"/>
      <c r="CH68" s="63"/>
    </row>
    <row r="69" spans="57:73" ht="12.75">
      <c r="BE69" s="42"/>
      <c r="BF69" s="42"/>
      <c r="BG69" s="42"/>
      <c r="BH69" s="42"/>
      <c r="BI69" s="42"/>
      <c r="BJ69" s="42"/>
      <c r="BK69" s="42"/>
      <c r="BL69" s="42"/>
      <c r="BM69" s="58"/>
      <c r="BN69" s="58"/>
      <c r="BO69" s="58"/>
      <c r="BP69" s="58"/>
      <c r="BQ69" s="58"/>
      <c r="BR69" s="58"/>
      <c r="BS69" s="58"/>
      <c r="BT69" s="58"/>
      <c r="BU69" s="58"/>
    </row>
    <row r="70" spans="2:73" ht="12.75">
      <c r="B70" s="1" t="s">
        <v>36</v>
      </c>
      <c r="BE70" s="42"/>
      <c r="BF70" s="42"/>
      <c r="BG70" s="42"/>
      <c r="BH70" s="42"/>
      <c r="BI70" s="42"/>
      <c r="BJ70" s="42"/>
      <c r="BK70" s="42"/>
      <c r="BL70" s="42"/>
      <c r="BM70" s="58"/>
      <c r="BN70" s="58"/>
      <c r="BO70" s="58"/>
      <c r="BP70" s="58"/>
      <c r="BQ70" s="58"/>
      <c r="BR70" s="58"/>
      <c r="BS70" s="58"/>
      <c r="BT70" s="58"/>
      <c r="BU70" s="58"/>
    </row>
    <row r="71" ht="13.5" thickBot="1"/>
    <row r="72" spans="9:48" ht="25.5" customHeight="1">
      <c r="I72" s="76" t="s">
        <v>8</v>
      </c>
      <c r="J72" s="77"/>
      <c r="K72" s="77"/>
      <c r="L72" s="33"/>
      <c r="M72" s="98" t="str">
        <f>IF(ISBLANK($AZ$66)," ",IF($AW$66&gt;$AZ$66,$O$66,IF($AZ$66&gt;$AW$66,$AF$66)))</f>
        <v> </v>
      </c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9"/>
    </row>
    <row r="73" spans="9:48" ht="25.5" customHeight="1">
      <c r="I73" s="74" t="s">
        <v>9</v>
      </c>
      <c r="J73" s="75"/>
      <c r="K73" s="75"/>
      <c r="L73" s="35"/>
      <c r="M73" s="85" t="str">
        <f>IF(ISBLANK($AZ$66)," ",IF($AW$66&lt;$AZ$66,$O$66,IF($AZ$66&lt;$AW$66,$AF$66)))</f>
        <v> 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</row>
    <row r="74" spans="9:48" ht="25.5" customHeight="1">
      <c r="I74" s="74" t="s">
        <v>10</v>
      </c>
      <c r="J74" s="75"/>
      <c r="K74" s="75"/>
      <c r="L74" s="34"/>
      <c r="M74" s="85" t="str">
        <f>IF(ISBLANK($AZ$62)," ",IF($AW$62&gt;$AZ$62,$O$62,IF($AZ$62&gt;$AW$62,$AF$62)))</f>
        <v> 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6"/>
    </row>
    <row r="75" spans="9:48" ht="25.5" customHeight="1" thickBot="1">
      <c r="I75" s="83" t="s">
        <v>11</v>
      </c>
      <c r="J75" s="84"/>
      <c r="K75" s="84"/>
      <c r="L75" s="36"/>
      <c r="M75" s="96" t="str">
        <f>IF(ISBLANK($AZ$62)," ",IF($AW$62&lt;$AZ$62,$O$62,IF($AZ$62&lt;$AW$62,$AF$62)))</f>
        <v> </v>
      </c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7"/>
    </row>
    <row r="76" spans="57:102" ht="25.5" customHeight="1"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57:102" ht="25.5" customHeight="1"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</sheetData>
  <sheetProtection/>
  <mergeCells count="267">
    <mergeCell ref="AK47:AL47"/>
    <mergeCell ref="AN47:AO47"/>
    <mergeCell ref="AK46:AL46"/>
    <mergeCell ref="AN46:AO46"/>
    <mergeCell ref="AP46:AR46"/>
    <mergeCell ref="E45:AD45"/>
    <mergeCell ref="AE45:AG45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2:AD42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G40:AD40"/>
    <mergeCell ref="AE40:AG40"/>
    <mergeCell ref="AH40:AJ40"/>
    <mergeCell ref="AK40:AL40"/>
    <mergeCell ref="AN40:AO40"/>
    <mergeCell ref="A2:AP2"/>
    <mergeCell ref="A3:AP3"/>
    <mergeCell ref="A4:AP4"/>
    <mergeCell ref="AF35:AV35"/>
    <mergeCell ref="D35:F35"/>
    <mergeCell ref="B53:BC53"/>
    <mergeCell ref="E40:F40"/>
    <mergeCell ref="AH39:AJ39"/>
    <mergeCell ref="E39:AD39"/>
    <mergeCell ref="AK39:AO39"/>
    <mergeCell ref="AP39:AR39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G35:I35"/>
    <mergeCell ref="J35:N35"/>
    <mergeCell ref="O35:AD35"/>
    <mergeCell ref="AZ34:BA34"/>
    <mergeCell ref="BB34:BC34"/>
    <mergeCell ref="AW35:AX35"/>
    <mergeCell ref="AZ35:BA35"/>
    <mergeCell ref="BB35:BC35"/>
    <mergeCell ref="D34:F34"/>
    <mergeCell ref="G34:I34"/>
    <mergeCell ref="J34:N34"/>
    <mergeCell ref="O34:AD34"/>
    <mergeCell ref="AF33:AV33"/>
    <mergeCell ref="AW33:AX33"/>
    <mergeCell ref="AF34:AV34"/>
    <mergeCell ref="AW34:AX34"/>
    <mergeCell ref="J31:N31"/>
    <mergeCell ref="O31:AD31"/>
    <mergeCell ref="J32:N32"/>
    <mergeCell ref="O32:AD32"/>
    <mergeCell ref="AF32:AV32"/>
    <mergeCell ref="AW32:AX32"/>
    <mergeCell ref="AZ32:BA32"/>
    <mergeCell ref="BB32:BC32"/>
    <mergeCell ref="AF31:AV31"/>
    <mergeCell ref="AW31:AX31"/>
    <mergeCell ref="D33:F33"/>
    <mergeCell ref="G33:I33"/>
    <mergeCell ref="J33:N33"/>
    <mergeCell ref="O33:AD33"/>
    <mergeCell ref="AZ33:BA33"/>
    <mergeCell ref="BB33:BC33"/>
    <mergeCell ref="AF30:AV30"/>
    <mergeCell ref="AW30:AX30"/>
    <mergeCell ref="AZ31:BA31"/>
    <mergeCell ref="BB31:BC31"/>
    <mergeCell ref="AZ30:BA30"/>
    <mergeCell ref="BB30:BC30"/>
    <mergeCell ref="AZ28:BA28"/>
    <mergeCell ref="BB28:BC28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28:AV28"/>
    <mergeCell ref="AW28:AX28"/>
    <mergeCell ref="AW26:AX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6:BA26"/>
    <mergeCell ref="D30:F30"/>
    <mergeCell ref="G30:I30"/>
    <mergeCell ref="D32:F32"/>
    <mergeCell ref="G32:I32"/>
    <mergeCell ref="D31:F31"/>
    <mergeCell ref="G31:I31"/>
    <mergeCell ref="G26:I26"/>
    <mergeCell ref="O26:AD26"/>
    <mergeCell ref="AF26:AV26"/>
    <mergeCell ref="B29:C29"/>
    <mergeCell ref="B34:C34"/>
    <mergeCell ref="B35:C35"/>
    <mergeCell ref="B30:C30"/>
    <mergeCell ref="B31:C31"/>
    <mergeCell ref="B32:C32"/>
    <mergeCell ref="B33:C33"/>
    <mergeCell ref="BB23:BC23"/>
    <mergeCell ref="AW23:BA23"/>
    <mergeCell ref="J23:N23"/>
    <mergeCell ref="B26:C26"/>
    <mergeCell ref="AZ25:BA25"/>
    <mergeCell ref="BB25:BC25"/>
    <mergeCell ref="B24:C24"/>
    <mergeCell ref="D24:F24"/>
    <mergeCell ref="G24:I24"/>
    <mergeCell ref="J24:N24"/>
    <mergeCell ref="B23:C23"/>
    <mergeCell ref="G23:I23"/>
    <mergeCell ref="D23:F23"/>
    <mergeCell ref="O23:AV23"/>
    <mergeCell ref="B27:C27"/>
    <mergeCell ref="B28:C28"/>
    <mergeCell ref="D28:F28"/>
    <mergeCell ref="G28:I28"/>
    <mergeCell ref="D26:F26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AE17:AF17"/>
    <mergeCell ref="Y17:Z17"/>
    <mergeCell ref="Y18:Z18"/>
    <mergeCell ref="Y19:Z19"/>
    <mergeCell ref="D17:X17"/>
    <mergeCell ref="D18:X18"/>
    <mergeCell ref="AF24:AV24"/>
    <mergeCell ref="AE18:AF18"/>
    <mergeCell ref="AG17:BA17"/>
    <mergeCell ref="AG18:BA18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B24:BC24"/>
    <mergeCell ref="AW24:AX24"/>
    <mergeCell ref="AZ24:BA24"/>
    <mergeCell ref="AW25:AX25"/>
    <mergeCell ref="M6:T6"/>
    <mergeCell ref="Y6:AF6"/>
    <mergeCell ref="AE15:BA15"/>
    <mergeCell ref="BB15:BC15"/>
    <mergeCell ref="B8:AM8"/>
    <mergeCell ref="B15:X15"/>
    <mergeCell ref="BB16:BC16"/>
    <mergeCell ref="BB18:BC18"/>
    <mergeCell ref="AG19:BA19"/>
    <mergeCell ref="BB19:BC19"/>
    <mergeCell ref="BB17:BC17"/>
    <mergeCell ref="AG16:BA16"/>
    <mergeCell ref="X58:AB58"/>
    <mergeCell ref="AL58:AP58"/>
    <mergeCell ref="B62:C63"/>
    <mergeCell ref="J62:N63"/>
    <mergeCell ref="O61:AV61"/>
    <mergeCell ref="H58:L58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BB66:BC67"/>
    <mergeCell ref="O67:AD67"/>
    <mergeCell ref="AF67:AV67"/>
    <mergeCell ref="O66:AD66"/>
    <mergeCell ref="AF66:AV66"/>
    <mergeCell ref="AW66:AX67"/>
    <mergeCell ref="AY66:AY67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I75:K75"/>
    <mergeCell ref="M73:AV73"/>
    <mergeCell ref="D61:I61"/>
    <mergeCell ref="D62:I63"/>
    <mergeCell ref="D65:I65"/>
    <mergeCell ref="D66:I67"/>
    <mergeCell ref="M74:AV74"/>
    <mergeCell ref="M75:AV75"/>
    <mergeCell ref="M72:AV72"/>
    <mergeCell ref="I74:K74"/>
    <mergeCell ref="I73:K73"/>
    <mergeCell ref="I72:K72"/>
    <mergeCell ref="U10:V10"/>
    <mergeCell ref="U58:V58"/>
    <mergeCell ref="O24:AD24"/>
    <mergeCell ref="J26:N26"/>
    <mergeCell ref="J28:N28"/>
    <mergeCell ref="O28:AD28"/>
    <mergeCell ref="J30:N30"/>
    <mergeCell ref="O30:AD3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8" r:id="rId2"/>
  <headerFooter alignWithMargins="0">
    <oddFooter xml:space="preserve">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2015-12-28T19:12:29Z</cp:lastPrinted>
  <dcterms:created xsi:type="dcterms:W3CDTF">2002-02-21T07:48:38Z</dcterms:created>
  <dcterms:modified xsi:type="dcterms:W3CDTF">2017-02-10T10:02:57Z</dcterms:modified>
  <cp:category/>
  <cp:version/>
  <cp:contentType/>
  <cp:contentStatus/>
</cp:coreProperties>
</file>